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48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0" i="1" l="1"/>
  <c r="F49" i="1"/>
  <c r="F48" i="1"/>
  <c r="F47" i="1"/>
  <c r="F46" i="1"/>
  <c r="F45" i="1"/>
  <c r="F44" i="1"/>
  <c r="F43" i="1"/>
  <c r="F42" i="1"/>
  <c r="D42" i="1"/>
  <c r="F41" i="1"/>
  <c r="F40" i="1"/>
  <c r="I39" i="1"/>
  <c r="I38" i="1" s="1"/>
  <c r="F39" i="1"/>
  <c r="H38" i="1"/>
  <c r="E38" i="1"/>
  <c r="E16" i="1" s="1"/>
  <c r="E15" i="1" s="1"/>
  <c r="D38" i="1"/>
  <c r="F38" i="1"/>
  <c r="C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I28" i="1" s="1"/>
  <c r="I50" i="1" s="1"/>
  <c r="F29" i="1"/>
  <c r="H28" i="1"/>
  <c r="E28" i="1"/>
  <c r="D28" i="1"/>
  <c r="C28" i="1"/>
  <c r="F28" i="1" s="1"/>
  <c r="F27" i="1"/>
  <c r="F26" i="1"/>
  <c r="F25" i="1"/>
  <c r="F24" i="1"/>
  <c r="I23" i="1"/>
  <c r="H23" i="1"/>
  <c r="E23" i="1"/>
  <c r="D23" i="1"/>
  <c r="C23" i="1"/>
  <c r="F23" i="1" s="1"/>
  <c r="F22" i="1"/>
  <c r="F21" i="1"/>
  <c r="F20" i="1"/>
  <c r="F19" i="1"/>
  <c r="I18" i="1"/>
  <c r="H18" i="1"/>
  <c r="H50" i="1" s="1"/>
  <c r="E18" i="1"/>
  <c r="E50" i="1"/>
  <c r="D18" i="1"/>
  <c r="C18" i="1"/>
  <c r="C16" i="1" s="1"/>
  <c r="F17" i="1"/>
  <c r="F13" i="1"/>
  <c r="F12" i="1"/>
  <c r="F11" i="1"/>
  <c r="F10" i="1"/>
  <c r="I9" i="1"/>
  <c r="H9" i="1"/>
  <c r="D9" i="1"/>
  <c r="C9" i="1"/>
  <c r="F9" i="1" s="1"/>
  <c r="C50" i="1"/>
  <c r="D50" i="1"/>
  <c r="D16" i="1"/>
  <c r="D15" i="1" s="1"/>
  <c r="F18" i="1"/>
  <c r="C15" i="1" l="1"/>
  <c r="F15" i="1" s="1"/>
  <c r="F16" i="1"/>
  <c r="E52" i="1"/>
  <c r="H52" i="1"/>
  <c r="H16" i="1"/>
  <c r="H15" i="1" s="1"/>
  <c r="I52" i="1"/>
  <c r="I16" i="1"/>
  <c r="I15" i="1" s="1"/>
  <c r="G52" i="1"/>
  <c r="F50" i="1"/>
  <c r="F52" i="1" s="1"/>
  <c r="D52" i="1" l="1"/>
  <c r="C52" i="1"/>
</calcChain>
</file>

<file path=xl/sharedStrings.xml><?xml version="1.0" encoding="utf-8"?>
<sst xmlns="http://schemas.openxmlformats.org/spreadsheetml/2006/main" count="106" uniqueCount="97">
  <si>
    <t>ПЛАН - СМЕТКА ЗА 2020 Г.</t>
  </si>
  <si>
    <t xml:space="preserve">                                                                                ОП " СТОПАНСКА И ОХРАНИТЕЛНА ДЕЙНОСТ "</t>
  </si>
  <si>
    <t xml:space="preserve">                         </t>
  </si>
  <si>
    <t>/ в лева /</t>
  </si>
  <si>
    <t xml:space="preserve">Дейност </t>
  </si>
  <si>
    <t>Oтчет 2020</t>
  </si>
  <si>
    <t>ВИД  ПРИХОДИ И РАЗХОДИ</t>
  </si>
  <si>
    <t>§§</t>
  </si>
  <si>
    <t xml:space="preserve">за дейност </t>
  </si>
  <si>
    <t>за стоп. дейност</t>
  </si>
  <si>
    <t xml:space="preserve">финан. пряко от </t>
  </si>
  <si>
    <t>собствени</t>
  </si>
  <si>
    <t>Общо</t>
  </si>
  <si>
    <t>общ. бюджет</t>
  </si>
  <si>
    <t>прходи</t>
  </si>
  <si>
    <t xml:space="preserve">А. ПРИХОДИ ОТ ДЕЙНОСТТА - ОБЩО </t>
  </si>
  <si>
    <t xml:space="preserve"> </t>
  </si>
  <si>
    <t>1. За дейности, финансирани пряко от общински бюджет</t>
  </si>
  <si>
    <t>2. Нетни приходи от продажба на стоки и услуги на трети лица</t>
  </si>
  <si>
    <t>24-04</t>
  </si>
  <si>
    <t xml:space="preserve">в. т. ч. </t>
  </si>
  <si>
    <t xml:space="preserve">3. Преходен остатък </t>
  </si>
  <si>
    <t>4. Приходи по ЗУО</t>
  </si>
  <si>
    <t>Б. Текущи разходи по дейността общо</t>
  </si>
  <si>
    <t xml:space="preserve">I Преки текущи разходи </t>
  </si>
  <si>
    <t>1. Запл.за перс., нает по тр. и сл. прав.</t>
  </si>
  <si>
    <t>01-01</t>
  </si>
  <si>
    <t>2. Др. възнагр. и плащ. за персонал.</t>
  </si>
  <si>
    <t>02-00</t>
  </si>
  <si>
    <t>2.1. За персонала по извънтрудови правоотношения</t>
  </si>
  <si>
    <t>02*01</t>
  </si>
  <si>
    <t>2.2. Изплатени суми СБКО</t>
  </si>
  <si>
    <t>02*05</t>
  </si>
  <si>
    <t>2.3. Обезщетения с х-р на възнаграждения</t>
  </si>
  <si>
    <t>02*08</t>
  </si>
  <si>
    <t>2.4. Други плащания и възнаграждения</t>
  </si>
  <si>
    <t>02*09</t>
  </si>
  <si>
    <t>3. Задълж.осигур.вноски от работадател</t>
  </si>
  <si>
    <t>05-00</t>
  </si>
  <si>
    <t>3.1. Осигур.вноски от работод. за ДОО</t>
  </si>
  <si>
    <t>05-51</t>
  </si>
  <si>
    <t>3.2. Осиг. вн. от работод. за УПФ</t>
  </si>
  <si>
    <t>05-52</t>
  </si>
  <si>
    <t>3.3. Здравно осигур. вноски от работод.</t>
  </si>
  <si>
    <t>05-60</t>
  </si>
  <si>
    <t>3.4. Вноски за допълн. задълж.осигур.</t>
  </si>
  <si>
    <t>05-80</t>
  </si>
  <si>
    <t>4. Издръжка</t>
  </si>
  <si>
    <t>10-00</t>
  </si>
  <si>
    <t>4.1. Храна</t>
  </si>
  <si>
    <t>10-11</t>
  </si>
  <si>
    <t>4.2. Пост. инвент. и облекло</t>
  </si>
  <si>
    <t>10-13</t>
  </si>
  <si>
    <t>4.3 Материали</t>
  </si>
  <si>
    <t>10-15</t>
  </si>
  <si>
    <t>4.4. Вода,горива и енергия</t>
  </si>
  <si>
    <t>10-16</t>
  </si>
  <si>
    <t>4.5 Разходи за външни услуги</t>
  </si>
  <si>
    <t>10-20</t>
  </si>
  <si>
    <t>4.6. Текущ ремонт</t>
  </si>
  <si>
    <t>10-30</t>
  </si>
  <si>
    <t>4.7. Командировки в страната</t>
  </si>
  <si>
    <t>10-51</t>
  </si>
  <si>
    <t>4.8. Разходи за застраховки</t>
  </si>
  <si>
    <t>10-62</t>
  </si>
  <si>
    <t>4.9. Глоби, неуст. нак.лих.и съд. обезщ.</t>
  </si>
  <si>
    <t>10-92</t>
  </si>
  <si>
    <t>5. Платени данъци, такси и админ.санкции</t>
  </si>
  <si>
    <t>19-00</t>
  </si>
  <si>
    <t>5.1. Платени държ.данъци,такси, нак.лихви</t>
  </si>
  <si>
    <t>19-01</t>
  </si>
  <si>
    <t>5.2. Платени общ.данъци,такси, нак.лихви</t>
  </si>
  <si>
    <t>19-81</t>
  </si>
  <si>
    <t>II. Разпределяеми разходи от управление на предприятието</t>
  </si>
  <si>
    <t>В.КАПИТАЛОВИ РАЗХОДИ</t>
  </si>
  <si>
    <t>1. Основен ремонт на ДМА</t>
  </si>
  <si>
    <t>51-00</t>
  </si>
  <si>
    <t>2. Придобиване на ДМА</t>
  </si>
  <si>
    <t>52-00</t>
  </si>
  <si>
    <t>3. Други</t>
  </si>
  <si>
    <t>52-01</t>
  </si>
  <si>
    <t>Г. ФИНАНСОВИ РАЗХОДИ</t>
  </si>
  <si>
    <t>Д. РАЗХОДИ ЗА ДАНЪЦИ</t>
  </si>
  <si>
    <t>Е. НЕТНА ПЕЧАЛБА</t>
  </si>
  <si>
    <t>52-02</t>
  </si>
  <si>
    <t>Ж. БЮДЖЕТЕН КРЕДИТ</t>
  </si>
  <si>
    <t>ВСИЧКО РАЗХОДИ</t>
  </si>
  <si>
    <t>Х</t>
  </si>
  <si>
    <t>1. В сума</t>
  </si>
  <si>
    <t>2. В % от приходите</t>
  </si>
  <si>
    <t>Изготвил:</t>
  </si>
  <si>
    <t>Ръководител:</t>
  </si>
  <si>
    <t>М. Каракашева</t>
  </si>
  <si>
    <t>З. Захариев</t>
  </si>
  <si>
    <t>за управление на предприятието</t>
  </si>
  <si>
    <t>Общо за предприятието БЮДЖЕТ 2020 Г.</t>
  </si>
  <si>
    <t>Приложение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</si>
</sst>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7"/>
      <color indexed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b/>
      <i/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3" fillId="0" borderId="2" xfId="0" applyFont="1" applyFill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37" workbookViewId="0">
      <selection activeCell="A55" sqref="A55"/>
    </sheetView>
  </sheetViews>
  <sheetFormatPr defaultRowHeight="15" x14ac:dyDescent="0.25"/>
  <cols>
    <col min="1" max="1" width="40.85546875" style="1" customWidth="1"/>
    <col min="2" max="2" width="4.85546875" style="5" customWidth="1"/>
    <col min="3" max="3" width="9.7109375" style="3" customWidth="1"/>
    <col min="4" max="4" width="11" style="3" customWidth="1"/>
    <col min="5" max="5" width="11.140625" style="3" customWidth="1"/>
    <col min="6" max="7" width="9.7109375" style="3" customWidth="1"/>
    <col min="8" max="9" width="10.42578125" style="3" customWidth="1"/>
  </cols>
  <sheetData>
    <row r="1" spans="1:9" x14ac:dyDescent="0.25">
      <c r="B1" s="2" t="s">
        <v>0</v>
      </c>
      <c r="I1" s="3" t="s">
        <v>96</v>
      </c>
    </row>
    <row r="2" spans="1:9" x14ac:dyDescent="0.25">
      <c r="A2" s="4" t="s">
        <v>1</v>
      </c>
      <c r="B2" s="1" t="s">
        <v>2</v>
      </c>
      <c r="C2" s="1"/>
    </row>
    <row r="3" spans="1:9" x14ac:dyDescent="0.25">
      <c r="G3" s="4"/>
      <c r="H3" s="4"/>
      <c r="I3" s="4" t="s">
        <v>3</v>
      </c>
    </row>
    <row r="4" spans="1:9" x14ac:dyDescent="0.25">
      <c r="A4" s="10"/>
      <c r="B4" s="10"/>
      <c r="C4" s="37" t="s">
        <v>4</v>
      </c>
      <c r="D4" s="37"/>
      <c r="E4" s="37"/>
      <c r="F4" s="14"/>
      <c r="G4" s="38" t="s">
        <v>5</v>
      </c>
      <c r="H4" s="39"/>
      <c r="I4" s="39"/>
    </row>
    <row r="5" spans="1:9" x14ac:dyDescent="0.25">
      <c r="A5" s="10" t="s">
        <v>6</v>
      </c>
      <c r="B5" s="10" t="s">
        <v>7</v>
      </c>
      <c r="C5" s="15" t="s">
        <v>8</v>
      </c>
      <c r="D5" s="15" t="s">
        <v>9</v>
      </c>
      <c r="E5" s="40" t="s">
        <v>94</v>
      </c>
      <c r="F5" s="43" t="s">
        <v>95</v>
      </c>
      <c r="G5" s="39"/>
      <c r="H5" s="39"/>
      <c r="I5" s="39"/>
    </row>
    <row r="6" spans="1:9" x14ac:dyDescent="0.25">
      <c r="A6" s="10"/>
      <c r="B6" s="10"/>
      <c r="C6" s="15" t="s">
        <v>10</v>
      </c>
      <c r="D6" s="15" t="s">
        <v>11</v>
      </c>
      <c r="E6" s="41"/>
      <c r="F6" s="44"/>
      <c r="G6" s="16">
        <v>524</v>
      </c>
      <c r="H6" s="16">
        <v>898</v>
      </c>
      <c r="I6" s="16" t="s">
        <v>12</v>
      </c>
    </row>
    <row r="7" spans="1:9" x14ac:dyDescent="0.25">
      <c r="A7" s="10"/>
      <c r="B7" s="10"/>
      <c r="C7" s="15" t="s">
        <v>13</v>
      </c>
      <c r="D7" s="15" t="s">
        <v>14</v>
      </c>
      <c r="E7" s="42"/>
      <c r="F7" s="45"/>
      <c r="G7" s="16"/>
      <c r="H7" s="16"/>
      <c r="I7" s="16"/>
    </row>
    <row r="8" spans="1:9" ht="15.75" thickBot="1" x14ac:dyDescent="0.3">
      <c r="A8" s="22">
        <v>2</v>
      </c>
      <c r="B8" s="22">
        <v>3</v>
      </c>
      <c r="C8" s="22">
        <v>4</v>
      </c>
      <c r="D8" s="22">
        <v>6</v>
      </c>
      <c r="E8" s="22">
        <v>7</v>
      </c>
      <c r="F8" s="22">
        <v>9</v>
      </c>
      <c r="G8" s="22">
        <v>10</v>
      </c>
      <c r="H8" s="22">
        <v>11</v>
      </c>
      <c r="I8" s="22">
        <v>12</v>
      </c>
    </row>
    <row r="9" spans="1:9" x14ac:dyDescent="0.25">
      <c r="A9" s="29" t="s">
        <v>15</v>
      </c>
      <c r="B9" s="30" t="s">
        <v>16</v>
      </c>
      <c r="C9" s="31">
        <f>C10</f>
        <v>1150000</v>
      </c>
      <c r="D9" s="31">
        <f>D11+D12+D13</f>
        <v>547427</v>
      </c>
      <c r="E9" s="31"/>
      <c r="F9" s="31">
        <f>C9+D9</f>
        <v>1697427</v>
      </c>
      <c r="G9" s="31"/>
      <c r="H9" s="31">
        <f>SUM(H10:H13)</f>
        <v>1757126.49</v>
      </c>
      <c r="I9" s="32">
        <f>SUM(I10:I13)</f>
        <v>1757126.49</v>
      </c>
    </row>
    <row r="10" spans="1:9" x14ac:dyDescent="0.25">
      <c r="A10" s="23" t="s">
        <v>17</v>
      </c>
      <c r="B10" s="6" t="s">
        <v>16</v>
      </c>
      <c r="C10" s="7">
        <v>1150000</v>
      </c>
      <c r="D10" s="7"/>
      <c r="E10" s="7"/>
      <c r="F10" s="7">
        <f>C10+D10</f>
        <v>1150000</v>
      </c>
      <c r="G10" s="7"/>
      <c r="H10" s="7">
        <v>1832792.57</v>
      </c>
      <c r="I10" s="24">
        <v>1832792.57</v>
      </c>
    </row>
    <row r="11" spans="1:9" x14ac:dyDescent="0.25">
      <c r="A11" s="23" t="s">
        <v>18</v>
      </c>
      <c r="B11" s="8" t="s">
        <v>19</v>
      </c>
      <c r="C11" s="7"/>
      <c r="D11" s="7">
        <v>547600</v>
      </c>
      <c r="E11" s="7"/>
      <c r="F11" s="7">
        <f>C11+D11</f>
        <v>547600</v>
      </c>
      <c r="G11" s="7"/>
      <c r="H11" s="7">
        <v>-75637.429999999993</v>
      </c>
      <c r="I11" s="24">
        <v>-75637.429999999993</v>
      </c>
    </row>
    <row r="12" spans="1:9" x14ac:dyDescent="0.25">
      <c r="A12" s="46" t="s">
        <v>20</v>
      </c>
      <c r="B12" s="6" t="s">
        <v>16</v>
      </c>
      <c r="C12" s="7"/>
      <c r="D12" s="7">
        <v>-200</v>
      </c>
      <c r="E12" s="7"/>
      <c r="F12" s="7">
        <f>C12+D12</f>
        <v>-200</v>
      </c>
      <c r="G12" s="7"/>
      <c r="H12" s="7">
        <v>-55.3</v>
      </c>
      <c r="I12" s="24">
        <v>-55.3</v>
      </c>
    </row>
    <row r="13" spans="1:9" x14ac:dyDescent="0.25">
      <c r="A13" s="23" t="s">
        <v>21</v>
      </c>
      <c r="B13" s="6" t="s">
        <v>16</v>
      </c>
      <c r="C13" s="7"/>
      <c r="D13" s="7">
        <v>27</v>
      </c>
      <c r="E13" s="7"/>
      <c r="F13" s="7">
        <f>C13+D13</f>
        <v>27</v>
      </c>
      <c r="G13" s="7"/>
      <c r="H13" s="7">
        <v>26.65</v>
      </c>
      <c r="I13" s="24">
        <v>26.65</v>
      </c>
    </row>
    <row r="14" spans="1:9" ht="15.75" thickBot="1" x14ac:dyDescent="0.3">
      <c r="A14" s="25" t="s">
        <v>22</v>
      </c>
      <c r="B14" s="26" t="s">
        <v>16</v>
      </c>
      <c r="C14" s="27"/>
      <c r="D14" s="27"/>
      <c r="E14" s="27"/>
      <c r="F14" s="27"/>
      <c r="G14" s="27"/>
      <c r="H14" s="27"/>
      <c r="I14" s="28"/>
    </row>
    <row r="15" spans="1:9" x14ac:dyDescent="0.25">
      <c r="A15" s="33" t="s">
        <v>23</v>
      </c>
      <c r="B15" s="34"/>
      <c r="C15" s="35">
        <f>C16+C42</f>
        <v>987806</v>
      </c>
      <c r="D15" s="35">
        <f>D16+D42</f>
        <v>547427</v>
      </c>
      <c r="E15" s="35">
        <f>E16+E42</f>
        <v>162194</v>
      </c>
      <c r="F15" s="35">
        <f t="shared" ref="F15:F50" si="0">C15+D15+E15</f>
        <v>1697427</v>
      </c>
      <c r="G15" s="35"/>
      <c r="H15" s="35">
        <f>H16</f>
        <v>1720108.01</v>
      </c>
      <c r="I15" s="35">
        <f>I16</f>
        <v>1757126.49</v>
      </c>
    </row>
    <row r="16" spans="1:9" x14ac:dyDescent="0.25">
      <c r="A16" s="18" t="s">
        <v>24</v>
      </c>
      <c r="B16" s="6"/>
      <c r="C16" s="7">
        <f>C17+C18+C23+C28+C38</f>
        <v>987806</v>
      </c>
      <c r="D16" s="7">
        <f>D17+D18+D23+D28+D38</f>
        <v>547427</v>
      </c>
      <c r="E16" s="7">
        <f>E17+E18+E23+E28+E38</f>
        <v>162194</v>
      </c>
      <c r="F16" s="7">
        <f t="shared" si="0"/>
        <v>1697427</v>
      </c>
      <c r="G16" s="7"/>
      <c r="H16" s="7">
        <f>H50</f>
        <v>1720108.01</v>
      </c>
      <c r="I16" s="7">
        <f>I50</f>
        <v>1757126.49</v>
      </c>
    </row>
    <row r="17" spans="1:9" x14ac:dyDescent="0.25">
      <c r="A17" s="19" t="s">
        <v>25</v>
      </c>
      <c r="B17" s="9" t="s">
        <v>26</v>
      </c>
      <c r="C17" s="7">
        <v>636200</v>
      </c>
      <c r="D17" s="7">
        <v>416800</v>
      </c>
      <c r="E17" s="7">
        <v>120000</v>
      </c>
      <c r="F17" s="7">
        <f t="shared" si="0"/>
        <v>1173000</v>
      </c>
      <c r="G17" s="7"/>
      <c r="H17" s="7">
        <v>1220789.1299999999</v>
      </c>
      <c r="I17" s="7">
        <v>1220789.1299999999</v>
      </c>
    </row>
    <row r="18" spans="1:9" x14ac:dyDescent="0.25">
      <c r="A18" s="19" t="s">
        <v>27</v>
      </c>
      <c r="B18" s="10" t="s">
        <v>28</v>
      </c>
      <c r="C18" s="7">
        <f>SUM(C19:C22)</f>
        <v>125080</v>
      </c>
      <c r="D18" s="7">
        <f>SUM(D19:D22)</f>
        <v>17400</v>
      </c>
      <c r="E18" s="7">
        <f>SUM(E19:E22)</f>
        <v>6700</v>
      </c>
      <c r="F18" s="7">
        <f t="shared" si="0"/>
        <v>149180</v>
      </c>
      <c r="G18" s="7"/>
      <c r="H18" s="7">
        <f>SUM(H19:H21)</f>
        <v>135057.84</v>
      </c>
      <c r="I18" s="7">
        <f>SUM(I19:I21)</f>
        <v>135057.84</v>
      </c>
    </row>
    <row r="19" spans="1:9" x14ac:dyDescent="0.25">
      <c r="A19" s="20" t="s">
        <v>29</v>
      </c>
      <c r="B19" s="11" t="s">
        <v>30</v>
      </c>
      <c r="C19" s="7">
        <v>76600</v>
      </c>
      <c r="D19" s="7">
        <v>1000</v>
      </c>
      <c r="E19" s="7">
        <v>2400</v>
      </c>
      <c r="F19" s="7">
        <f t="shared" si="0"/>
        <v>80000</v>
      </c>
      <c r="G19" s="7"/>
      <c r="H19" s="7">
        <v>70532.789999999994</v>
      </c>
      <c r="I19" s="7">
        <v>70532.789999999994</v>
      </c>
    </row>
    <row r="20" spans="1:9" x14ac:dyDescent="0.25">
      <c r="A20" s="20" t="s">
        <v>31</v>
      </c>
      <c r="B20" s="11" t="s">
        <v>32</v>
      </c>
      <c r="C20" s="7">
        <v>19780</v>
      </c>
      <c r="D20" s="7">
        <v>11400</v>
      </c>
      <c r="E20" s="7">
        <v>3000</v>
      </c>
      <c r="F20" s="7">
        <f t="shared" si="0"/>
        <v>34180</v>
      </c>
      <c r="G20" s="7"/>
      <c r="H20" s="7">
        <v>31364.05</v>
      </c>
      <c r="I20" s="7">
        <v>31364.05</v>
      </c>
    </row>
    <row r="21" spans="1:9" x14ac:dyDescent="0.25">
      <c r="A21" s="20" t="s">
        <v>33</v>
      </c>
      <c r="B21" s="10" t="s">
        <v>34</v>
      </c>
      <c r="C21" s="7">
        <v>28700</v>
      </c>
      <c r="D21" s="7">
        <v>5000</v>
      </c>
      <c r="E21" s="7">
        <v>1300</v>
      </c>
      <c r="F21" s="7">
        <f t="shared" si="0"/>
        <v>35000</v>
      </c>
      <c r="G21" s="7"/>
      <c r="H21" s="7">
        <v>33161</v>
      </c>
      <c r="I21" s="7">
        <v>33161</v>
      </c>
    </row>
    <row r="22" spans="1:9" x14ac:dyDescent="0.25">
      <c r="A22" s="20" t="s">
        <v>35</v>
      </c>
      <c r="B22" s="10" t="s">
        <v>36</v>
      </c>
      <c r="C22" s="7">
        <v>0</v>
      </c>
      <c r="D22" s="7">
        <v>0</v>
      </c>
      <c r="E22" s="7">
        <v>0</v>
      </c>
      <c r="F22" s="7">
        <f t="shared" si="0"/>
        <v>0</v>
      </c>
      <c r="G22" s="7"/>
      <c r="H22" s="7"/>
      <c r="I22" s="7"/>
    </row>
    <row r="23" spans="1:9" x14ac:dyDescent="0.25">
      <c r="A23" s="19" t="s">
        <v>37</v>
      </c>
      <c r="B23" s="10" t="s">
        <v>38</v>
      </c>
      <c r="C23" s="7">
        <f>C24+C26+C27</f>
        <v>159526</v>
      </c>
      <c r="D23" s="7">
        <f>D24+D26+D27</f>
        <v>84200</v>
      </c>
      <c r="E23" s="7">
        <f>E24+E26+E27</f>
        <v>24300</v>
      </c>
      <c r="F23" s="7">
        <f t="shared" si="0"/>
        <v>268026</v>
      </c>
      <c r="G23" s="7"/>
      <c r="H23" s="7">
        <f>SUM(H24:H27)</f>
        <v>281321.81</v>
      </c>
      <c r="I23" s="7">
        <f>SUM(I24:I27)</f>
        <v>281321.81</v>
      </c>
    </row>
    <row r="24" spans="1:9" x14ac:dyDescent="0.25">
      <c r="A24" s="20" t="s">
        <v>39</v>
      </c>
      <c r="B24" s="9" t="s">
        <v>40</v>
      </c>
      <c r="C24" s="7">
        <v>110300</v>
      </c>
      <c r="D24" s="7">
        <v>55000</v>
      </c>
      <c r="E24" s="7">
        <v>15000</v>
      </c>
      <c r="F24" s="7">
        <f t="shared" si="0"/>
        <v>180300</v>
      </c>
      <c r="G24" s="7"/>
      <c r="H24" s="7">
        <v>189011.69</v>
      </c>
      <c r="I24" s="7">
        <v>189011.69</v>
      </c>
    </row>
    <row r="25" spans="1:9" x14ac:dyDescent="0.25">
      <c r="A25" s="20" t="s">
        <v>41</v>
      </c>
      <c r="B25" s="9" t="s">
        <v>42</v>
      </c>
      <c r="C25" s="7"/>
      <c r="D25" s="7"/>
      <c r="E25" s="7"/>
      <c r="F25" s="7">
        <f t="shared" si="0"/>
        <v>0</v>
      </c>
      <c r="G25" s="7"/>
      <c r="H25" s="7"/>
      <c r="I25" s="7"/>
    </row>
    <row r="26" spans="1:9" x14ac:dyDescent="0.25">
      <c r="A26" s="20" t="s">
        <v>43</v>
      </c>
      <c r="B26" s="9" t="s">
        <v>44</v>
      </c>
      <c r="C26" s="7">
        <v>38226</v>
      </c>
      <c r="D26" s="7">
        <v>22000</v>
      </c>
      <c r="E26" s="7">
        <v>6500</v>
      </c>
      <c r="F26" s="7">
        <f t="shared" si="0"/>
        <v>66726</v>
      </c>
      <c r="G26" s="7"/>
      <c r="H26" s="7">
        <v>70831.740000000005</v>
      </c>
      <c r="I26" s="7">
        <v>70831.740000000005</v>
      </c>
    </row>
    <row r="27" spans="1:9" x14ac:dyDescent="0.25">
      <c r="A27" s="20" t="s">
        <v>45</v>
      </c>
      <c r="B27" s="9" t="s">
        <v>46</v>
      </c>
      <c r="C27" s="7">
        <v>11000</v>
      </c>
      <c r="D27" s="7">
        <v>7200</v>
      </c>
      <c r="E27" s="7">
        <v>2800</v>
      </c>
      <c r="F27" s="7">
        <f t="shared" si="0"/>
        <v>21000</v>
      </c>
      <c r="G27" s="7"/>
      <c r="H27" s="7">
        <v>21478.38</v>
      </c>
      <c r="I27" s="7">
        <v>21478.38</v>
      </c>
    </row>
    <row r="28" spans="1:9" x14ac:dyDescent="0.25">
      <c r="A28" s="17" t="s">
        <v>47</v>
      </c>
      <c r="B28" s="10" t="s">
        <v>48</v>
      </c>
      <c r="C28" s="7">
        <f>SUM(C29:C37)</f>
        <v>62700</v>
      </c>
      <c r="D28" s="7">
        <f>SUM(D29:D37)</f>
        <v>29027</v>
      </c>
      <c r="E28" s="7">
        <f>SUM(E29:E37)</f>
        <v>11194</v>
      </c>
      <c r="F28" s="7">
        <f t="shared" si="0"/>
        <v>102921</v>
      </c>
      <c r="G28" s="7"/>
      <c r="H28" s="7">
        <f>SUM(H29:H37)</f>
        <v>79233.569999999992</v>
      </c>
      <c r="I28" s="7">
        <f>SUM(I29:I37)</f>
        <v>115964.05</v>
      </c>
    </row>
    <row r="29" spans="1:9" x14ac:dyDescent="0.25">
      <c r="A29" s="18" t="s">
        <v>49</v>
      </c>
      <c r="B29" s="8" t="s">
        <v>50</v>
      </c>
      <c r="C29" s="7"/>
      <c r="D29" s="7"/>
      <c r="E29" s="7"/>
      <c r="F29" s="7">
        <f t="shared" si="0"/>
        <v>0</v>
      </c>
      <c r="G29" s="7">
        <v>30651.21</v>
      </c>
      <c r="H29" s="7"/>
      <c r="I29" s="7">
        <f>H29+G29</f>
        <v>30651.21</v>
      </c>
    </row>
    <row r="30" spans="1:9" x14ac:dyDescent="0.25">
      <c r="A30" s="18" t="s">
        <v>51</v>
      </c>
      <c r="B30" s="8" t="s">
        <v>52</v>
      </c>
      <c r="C30" s="7">
        <v>18000</v>
      </c>
      <c r="D30" s="7">
        <v>7000</v>
      </c>
      <c r="E30" s="7"/>
      <c r="F30" s="7">
        <f t="shared" si="0"/>
        <v>25000</v>
      </c>
      <c r="G30" s="7"/>
      <c r="H30" s="7">
        <v>13660.91</v>
      </c>
      <c r="I30" s="7">
        <f t="shared" ref="I30:I37" si="1">H30+G30</f>
        <v>13660.91</v>
      </c>
    </row>
    <row r="31" spans="1:9" x14ac:dyDescent="0.25">
      <c r="A31" s="18" t="s">
        <v>53</v>
      </c>
      <c r="B31" s="8" t="s">
        <v>54</v>
      </c>
      <c r="C31" s="7">
        <v>13000</v>
      </c>
      <c r="D31" s="7">
        <v>5000</v>
      </c>
      <c r="E31" s="7">
        <v>2000</v>
      </c>
      <c r="F31" s="7">
        <f t="shared" si="0"/>
        <v>20000</v>
      </c>
      <c r="G31" s="7">
        <v>5871.54</v>
      </c>
      <c r="H31" s="7">
        <v>17557.25</v>
      </c>
      <c r="I31" s="7">
        <f t="shared" si="1"/>
        <v>23428.79</v>
      </c>
    </row>
    <row r="32" spans="1:9" x14ac:dyDescent="0.25">
      <c r="A32" s="18" t="s">
        <v>55</v>
      </c>
      <c r="B32" s="8" t="s">
        <v>56</v>
      </c>
      <c r="C32" s="7">
        <v>10000</v>
      </c>
      <c r="D32" s="7">
        <v>5000</v>
      </c>
      <c r="E32" s="7">
        <v>5000</v>
      </c>
      <c r="F32" s="7">
        <f t="shared" si="0"/>
        <v>20000</v>
      </c>
      <c r="G32" s="7">
        <v>186.76</v>
      </c>
      <c r="H32" s="7">
        <v>9786.18</v>
      </c>
      <c r="I32" s="7">
        <f t="shared" si="1"/>
        <v>9972.94</v>
      </c>
    </row>
    <row r="33" spans="1:9" x14ac:dyDescent="0.25">
      <c r="A33" s="18" t="s">
        <v>57</v>
      </c>
      <c r="B33" s="8" t="s">
        <v>58</v>
      </c>
      <c r="C33" s="7">
        <v>12000</v>
      </c>
      <c r="D33" s="7">
        <v>4027</v>
      </c>
      <c r="E33" s="7">
        <v>4000</v>
      </c>
      <c r="F33" s="7">
        <f t="shared" si="0"/>
        <v>20027</v>
      </c>
      <c r="G33" s="7">
        <v>20.97</v>
      </c>
      <c r="H33" s="7">
        <v>25043</v>
      </c>
      <c r="I33" s="7">
        <f t="shared" si="1"/>
        <v>25063.97</v>
      </c>
    </row>
    <row r="34" spans="1:9" x14ac:dyDescent="0.25">
      <c r="A34" s="18" t="s">
        <v>59</v>
      </c>
      <c r="B34" s="8" t="s">
        <v>60</v>
      </c>
      <c r="C34" s="7">
        <v>8000</v>
      </c>
      <c r="D34" s="7">
        <v>8000</v>
      </c>
      <c r="E34" s="7">
        <v>194</v>
      </c>
      <c r="F34" s="7">
        <f t="shared" si="0"/>
        <v>16194</v>
      </c>
      <c r="G34" s="7"/>
      <c r="H34" s="7">
        <v>12077.17</v>
      </c>
      <c r="I34" s="7">
        <f t="shared" si="1"/>
        <v>12077.17</v>
      </c>
    </row>
    <row r="35" spans="1:9" x14ac:dyDescent="0.25">
      <c r="A35" s="18" t="s">
        <v>61</v>
      </c>
      <c r="B35" s="8" t="s">
        <v>62</v>
      </c>
      <c r="C35" s="7"/>
      <c r="D35" s="7"/>
      <c r="E35" s="7"/>
      <c r="F35" s="7">
        <f t="shared" si="0"/>
        <v>0</v>
      </c>
      <c r="G35" s="7"/>
      <c r="H35" s="7"/>
      <c r="I35" s="7">
        <f t="shared" si="1"/>
        <v>0</v>
      </c>
    </row>
    <row r="36" spans="1:9" x14ac:dyDescent="0.25">
      <c r="A36" s="18" t="s">
        <v>63</v>
      </c>
      <c r="B36" s="8" t="s">
        <v>64</v>
      </c>
      <c r="C36" s="7">
        <v>1700</v>
      </c>
      <c r="D36" s="7"/>
      <c r="E36" s="7"/>
      <c r="F36" s="7">
        <f t="shared" si="0"/>
        <v>1700</v>
      </c>
      <c r="G36" s="7"/>
      <c r="H36" s="7">
        <v>1109.06</v>
      </c>
      <c r="I36" s="7">
        <f t="shared" si="1"/>
        <v>1109.06</v>
      </c>
    </row>
    <row r="37" spans="1:9" x14ac:dyDescent="0.25">
      <c r="A37" s="18" t="s">
        <v>65</v>
      </c>
      <c r="B37" s="8" t="s">
        <v>66</v>
      </c>
      <c r="C37" s="7"/>
      <c r="D37" s="7"/>
      <c r="E37" s="7"/>
      <c r="F37" s="7">
        <f t="shared" si="0"/>
        <v>0</v>
      </c>
      <c r="G37" s="7"/>
      <c r="H37" s="7"/>
      <c r="I37" s="7">
        <f t="shared" si="1"/>
        <v>0</v>
      </c>
    </row>
    <row r="38" spans="1:9" x14ac:dyDescent="0.25">
      <c r="A38" s="19" t="s">
        <v>67</v>
      </c>
      <c r="B38" s="8" t="s">
        <v>68</v>
      </c>
      <c r="C38" s="7">
        <f>SUM(C39:C40)</f>
        <v>4300</v>
      </c>
      <c r="D38" s="7">
        <f>SUM(D39:D40)</f>
        <v>0</v>
      </c>
      <c r="E38" s="7">
        <f>SUM(E39:E40)</f>
        <v>0</v>
      </c>
      <c r="F38" s="7">
        <f t="shared" si="0"/>
        <v>4300</v>
      </c>
      <c r="G38" s="7"/>
      <c r="H38" s="7">
        <f>SUM(H39:H40)</f>
        <v>3705.66</v>
      </c>
      <c r="I38" s="7">
        <f>SUM(I39:I40)</f>
        <v>3993.66</v>
      </c>
    </row>
    <row r="39" spans="1:9" x14ac:dyDescent="0.25">
      <c r="A39" s="20" t="s">
        <v>69</v>
      </c>
      <c r="B39" s="8" t="s">
        <v>70</v>
      </c>
      <c r="C39" s="7">
        <v>300</v>
      </c>
      <c r="D39" s="7"/>
      <c r="E39" s="7"/>
      <c r="F39" s="7">
        <f t="shared" si="0"/>
        <v>300</v>
      </c>
      <c r="G39" s="7">
        <v>288</v>
      </c>
      <c r="H39" s="7">
        <v>97</v>
      </c>
      <c r="I39" s="7">
        <f>H39+G39</f>
        <v>385</v>
      </c>
    </row>
    <row r="40" spans="1:9" x14ac:dyDescent="0.25">
      <c r="A40" s="20" t="s">
        <v>71</v>
      </c>
      <c r="B40" s="8" t="s">
        <v>72</v>
      </c>
      <c r="C40" s="7">
        <v>4000</v>
      </c>
      <c r="D40" s="7"/>
      <c r="E40" s="7">
        <v>0</v>
      </c>
      <c r="F40" s="7">
        <f t="shared" si="0"/>
        <v>4000</v>
      </c>
      <c r="G40" s="7"/>
      <c r="H40" s="7">
        <v>3608.66</v>
      </c>
      <c r="I40" s="7">
        <v>3608.66</v>
      </c>
    </row>
    <row r="41" spans="1:9" x14ac:dyDescent="0.25">
      <c r="A41" s="19" t="s">
        <v>73</v>
      </c>
      <c r="B41" s="8"/>
      <c r="C41" s="7"/>
      <c r="D41" s="7"/>
      <c r="E41" s="7"/>
      <c r="F41" s="7">
        <f t="shared" si="0"/>
        <v>0</v>
      </c>
      <c r="G41" s="7"/>
      <c r="H41" s="7"/>
      <c r="I41" s="7"/>
    </row>
    <row r="42" spans="1:9" x14ac:dyDescent="0.25">
      <c r="A42" s="19" t="s">
        <v>74</v>
      </c>
      <c r="B42" s="8"/>
      <c r="C42" s="7"/>
      <c r="D42" s="7">
        <f>SUM(D43:D45)</f>
        <v>0</v>
      </c>
      <c r="E42" s="7">
        <v>0</v>
      </c>
      <c r="F42" s="7">
        <f t="shared" si="0"/>
        <v>0</v>
      </c>
      <c r="G42" s="7"/>
      <c r="H42" s="7"/>
      <c r="I42" s="7"/>
    </row>
    <row r="43" spans="1:9" x14ac:dyDescent="0.25">
      <c r="A43" s="19" t="s">
        <v>75</v>
      </c>
      <c r="B43" s="8" t="s">
        <v>76</v>
      </c>
      <c r="C43" s="7"/>
      <c r="D43" s="7"/>
      <c r="E43" s="7"/>
      <c r="F43" s="7">
        <f t="shared" si="0"/>
        <v>0</v>
      </c>
      <c r="G43" s="7"/>
      <c r="H43" s="7"/>
      <c r="I43" s="7"/>
    </row>
    <row r="44" spans="1:9" x14ac:dyDescent="0.25">
      <c r="A44" s="19" t="s">
        <v>77</v>
      </c>
      <c r="B44" s="8" t="s">
        <v>78</v>
      </c>
      <c r="C44" s="7"/>
      <c r="D44" s="7">
        <v>0</v>
      </c>
      <c r="E44" s="7"/>
      <c r="F44" s="7">
        <f t="shared" si="0"/>
        <v>0</v>
      </c>
      <c r="G44" s="7"/>
      <c r="H44" s="7"/>
      <c r="I44" s="7"/>
    </row>
    <row r="45" spans="1:9" x14ac:dyDescent="0.25">
      <c r="A45" s="19" t="s">
        <v>79</v>
      </c>
      <c r="B45" s="21" t="s">
        <v>80</v>
      </c>
      <c r="C45" s="7"/>
      <c r="D45" s="7"/>
      <c r="E45" s="7"/>
      <c r="F45" s="7">
        <f t="shared" si="0"/>
        <v>0</v>
      </c>
      <c r="G45" s="7"/>
      <c r="H45" s="7"/>
      <c r="I45" s="7"/>
    </row>
    <row r="46" spans="1:9" x14ac:dyDescent="0.25">
      <c r="A46" s="19" t="s">
        <v>81</v>
      </c>
      <c r="B46" s="8"/>
      <c r="C46" s="7"/>
      <c r="D46" s="7"/>
      <c r="E46" s="7"/>
      <c r="F46" s="7">
        <f t="shared" si="0"/>
        <v>0</v>
      </c>
      <c r="G46" s="7"/>
      <c r="H46" s="7"/>
      <c r="I46" s="7"/>
    </row>
    <row r="47" spans="1:9" x14ac:dyDescent="0.25">
      <c r="A47" s="19" t="s">
        <v>82</v>
      </c>
      <c r="B47" s="8"/>
      <c r="C47" s="7"/>
      <c r="D47" s="7"/>
      <c r="E47" s="7"/>
      <c r="F47" s="7">
        <f t="shared" si="0"/>
        <v>0</v>
      </c>
      <c r="G47" s="7"/>
      <c r="H47" s="7"/>
      <c r="I47" s="7"/>
    </row>
    <row r="48" spans="1:9" x14ac:dyDescent="0.25">
      <c r="A48" s="19" t="s">
        <v>83</v>
      </c>
      <c r="B48" s="21" t="s">
        <v>84</v>
      </c>
      <c r="C48" s="7"/>
      <c r="D48" s="7"/>
      <c r="E48" s="7"/>
      <c r="F48" s="7">
        <f t="shared" si="0"/>
        <v>0</v>
      </c>
      <c r="G48" s="7"/>
      <c r="H48" s="7"/>
      <c r="I48" s="7"/>
    </row>
    <row r="49" spans="1:9" x14ac:dyDescent="0.25">
      <c r="A49" s="19" t="s">
        <v>85</v>
      </c>
      <c r="B49" s="8"/>
      <c r="C49" s="7"/>
      <c r="D49" s="7"/>
      <c r="E49" s="7"/>
      <c r="F49" s="7">
        <f t="shared" si="0"/>
        <v>0</v>
      </c>
      <c r="G49" s="7"/>
      <c r="H49" s="7"/>
      <c r="I49" s="7"/>
    </row>
    <row r="50" spans="1:9" x14ac:dyDescent="0.25">
      <c r="A50" s="19" t="s">
        <v>86</v>
      </c>
      <c r="B50" s="10" t="s">
        <v>87</v>
      </c>
      <c r="C50" s="7">
        <f>C17+C18+C23+C28+C38+C43</f>
        <v>987806</v>
      </c>
      <c r="D50" s="7">
        <f>D17+D18+D23+D28+D38+D43</f>
        <v>547427</v>
      </c>
      <c r="E50" s="7">
        <f>E17+E18+E23+E28+E38+E43</f>
        <v>162194</v>
      </c>
      <c r="F50" s="7">
        <f t="shared" si="0"/>
        <v>1697427</v>
      </c>
      <c r="G50" s="7">
        <f>SUM(G29:G48)</f>
        <v>37018.480000000003</v>
      </c>
      <c r="H50" s="7">
        <f>H17+H18+H23+H28+H38</f>
        <v>1720108.01</v>
      </c>
      <c r="I50" s="7">
        <f>I17+I18+I23+I28+I38</f>
        <v>1757126.49</v>
      </c>
    </row>
    <row r="51" spans="1:9" x14ac:dyDescent="0.25">
      <c r="A51" s="20" t="s">
        <v>88</v>
      </c>
      <c r="B51" s="10"/>
      <c r="C51" s="7" t="s">
        <v>16</v>
      </c>
      <c r="D51" s="7" t="s">
        <v>16</v>
      </c>
      <c r="E51" s="7" t="s">
        <v>16</v>
      </c>
      <c r="F51" s="7" t="s">
        <v>16</v>
      </c>
      <c r="G51" s="7"/>
      <c r="H51" s="7"/>
      <c r="I51" s="7"/>
    </row>
    <row r="52" spans="1:9" x14ac:dyDescent="0.25">
      <c r="A52" s="20" t="s">
        <v>89</v>
      </c>
      <c r="B52" s="10"/>
      <c r="C52" s="36">
        <f>C50/F50</f>
        <v>0.58194314100105626</v>
      </c>
      <c r="D52" s="36">
        <f>D50/F50</f>
        <v>0.32250400164484244</v>
      </c>
      <c r="E52" s="36">
        <f>E50/F50</f>
        <v>9.5552857354101239E-2</v>
      </c>
      <c r="F52" s="36">
        <f>F50/F50</f>
        <v>1</v>
      </c>
      <c r="G52" s="36">
        <f>G50/I50</f>
        <v>2.1067623879485194E-2</v>
      </c>
      <c r="H52" s="36">
        <f>H50/I50</f>
        <v>0.97893237612051487</v>
      </c>
      <c r="I52" s="36">
        <f>I50/I50</f>
        <v>1</v>
      </c>
    </row>
    <row r="55" spans="1:9" x14ac:dyDescent="0.25">
      <c r="A55" s="12" t="s">
        <v>90</v>
      </c>
      <c r="F55" s="4" t="s">
        <v>91</v>
      </c>
    </row>
    <row r="56" spans="1:9" x14ac:dyDescent="0.25">
      <c r="A56" s="1" t="s">
        <v>92</v>
      </c>
      <c r="F56" s="3" t="s">
        <v>93</v>
      </c>
    </row>
    <row r="57" spans="1:9" x14ac:dyDescent="0.25">
      <c r="A57" s="13" t="s">
        <v>16</v>
      </c>
    </row>
  </sheetData>
  <mergeCells count="4">
    <mergeCell ref="C4:E4"/>
    <mergeCell ref="G4:I5"/>
    <mergeCell ref="E5:E7"/>
    <mergeCell ref="F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Kraev</dc:creator>
  <cp:lastModifiedBy>D.hristova</cp:lastModifiedBy>
  <cp:lastPrinted>2021-07-19T14:25:44Z</cp:lastPrinted>
  <dcterms:created xsi:type="dcterms:W3CDTF">2021-07-08T14:13:22Z</dcterms:created>
  <dcterms:modified xsi:type="dcterms:W3CDTF">2021-07-19T14:25:45Z</dcterms:modified>
</cp:coreProperties>
</file>