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5480" windowHeight="7875" tabRatio="586"/>
  </bookViews>
  <sheets>
    <sheet name="ОЖИ 2020" sheetId="9" r:id="rId1"/>
  </sheets>
  <calcPr calcId="145621"/>
</workbook>
</file>

<file path=xl/calcChain.xml><?xml version="1.0" encoding="utf-8"?>
<calcChain xmlns="http://schemas.openxmlformats.org/spreadsheetml/2006/main">
  <c r="F10" i="9" l="1"/>
  <c r="G10" i="9"/>
  <c r="G18" i="9"/>
  <c r="F19" i="9"/>
  <c r="G19" i="9" s="1"/>
  <c r="G9" i="9" s="1"/>
  <c r="H12" i="9"/>
  <c r="H13" i="9"/>
  <c r="H14" i="9"/>
  <c r="G24" i="9"/>
  <c r="H24" i="9" s="1"/>
  <c r="G31" i="9"/>
  <c r="G29" i="9"/>
  <c r="G34" i="9"/>
  <c r="G46" i="9"/>
  <c r="G49" i="9"/>
  <c r="G22" i="9"/>
  <c r="G50" i="9"/>
  <c r="G20" i="9"/>
  <c r="F24" i="9"/>
  <c r="F29" i="9"/>
  <c r="F22" i="9" s="1"/>
  <c r="F34" i="9"/>
  <c r="F46" i="9"/>
  <c r="F50" i="9"/>
  <c r="H23" i="9"/>
  <c r="H25" i="9"/>
  <c r="H26" i="9"/>
  <c r="H27" i="9"/>
  <c r="H28" i="9"/>
  <c r="H29" i="9"/>
  <c r="H30" i="9"/>
  <c r="H32" i="9"/>
  <c r="H33" i="9"/>
  <c r="H34" i="9"/>
  <c r="H36" i="9"/>
  <c r="H37" i="9"/>
  <c r="H38" i="9"/>
  <c r="H39" i="9"/>
  <c r="H40" i="9"/>
  <c r="H41" i="9"/>
  <c r="H42" i="9"/>
  <c r="H43" i="9"/>
  <c r="H44" i="9"/>
  <c r="H46" i="9"/>
  <c r="H47" i="9"/>
  <c r="H48" i="9"/>
  <c r="C8" i="9"/>
  <c r="D9" i="9"/>
  <c r="D8" i="9" s="1"/>
  <c r="F8" i="9" s="1"/>
  <c r="E8" i="9"/>
  <c r="G52" i="9"/>
  <c r="F21" i="9"/>
  <c r="G21" i="9" s="1"/>
  <c r="F52" i="9"/>
  <c r="E46" i="9"/>
  <c r="D46" i="9"/>
  <c r="C46" i="9"/>
  <c r="E34" i="9"/>
  <c r="D34" i="9"/>
  <c r="C34" i="9"/>
  <c r="E29" i="9"/>
  <c r="E22" i="9"/>
  <c r="E20" i="9" s="1"/>
  <c r="D29" i="9"/>
  <c r="C29" i="9"/>
  <c r="C22" i="9" s="1"/>
  <c r="C20" i="9" s="1"/>
  <c r="D24" i="9"/>
  <c r="D22" i="9"/>
  <c r="D58" i="9" s="1"/>
  <c r="D20" i="9"/>
  <c r="F20" i="9" l="1"/>
  <c r="H20" i="9" s="1"/>
  <c r="F58" i="9"/>
  <c r="F59" i="9" s="1"/>
  <c r="H22" i="9"/>
  <c r="G8" i="9"/>
  <c r="H8" i="9" s="1"/>
  <c r="G58" i="9"/>
  <c r="G59" i="9" s="1"/>
  <c r="H59" i="9" s="1"/>
  <c r="F9" i="9"/>
  <c r="H9" i="9" s="1"/>
  <c r="D59" i="9" l="1"/>
</calcChain>
</file>

<file path=xl/sharedStrings.xml><?xml version="1.0" encoding="utf-8"?>
<sst xmlns="http://schemas.openxmlformats.org/spreadsheetml/2006/main" count="234" uniqueCount="107">
  <si>
    <t>вид приходи и разходи</t>
  </si>
  <si>
    <t>Параграф</t>
  </si>
  <si>
    <t>За дейност, финансирана пряко от общ.бюджет</t>
  </si>
  <si>
    <t xml:space="preserve"> </t>
  </si>
  <si>
    <t>1</t>
  </si>
  <si>
    <t>2</t>
  </si>
  <si>
    <t>4</t>
  </si>
  <si>
    <t xml:space="preserve">ОБЩО ПРИХОДИ </t>
  </si>
  <si>
    <t>А.Приходи от дейността-общо</t>
  </si>
  <si>
    <t>1. За дейности, финансирани пряко от общински бюджет /трансфер/</t>
  </si>
  <si>
    <t>61-09</t>
  </si>
  <si>
    <t>2.Субсидия стопанска дейност</t>
  </si>
  <si>
    <t>2.1. ДДС -20% (-)</t>
  </si>
  <si>
    <t>37-01</t>
  </si>
  <si>
    <t>2.2.Нетни приходи от продажба на стоки и услуги на трети лица</t>
  </si>
  <si>
    <t>24-04</t>
  </si>
  <si>
    <t>2.3.Приходи от наем на имущество</t>
  </si>
  <si>
    <t>24-05</t>
  </si>
  <si>
    <t>36-19</t>
  </si>
  <si>
    <t>3. От собствени приходи, заделени за капиталови разходи и инвестиции/ бюджетирани във ВР КРИ/</t>
  </si>
  <si>
    <t>4. Преходен остатък</t>
  </si>
  <si>
    <t>95-05</t>
  </si>
  <si>
    <t>ОБЩО РАЗХОДИ</t>
  </si>
  <si>
    <t>Б.Текущи разходи за дейността общо</t>
  </si>
  <si>
    <t>1.Заплати и др.възнаграждения на персонала</t>
  </si>
  <si>
    <t>01-01</t>
  </si>
  <si>
    <t>2.Др.възнаграждения и плащания на персонала</t>
  </si>
  <si>
    <t>02-00</t>
  </si>
  <si>
    <t>2.2.Изплатенисуми СБКО</t>
  </si>
  <si>
    <t>02-05</t>
  </si>
  <si>
    <t>2.3.Обезщетения с х-р на възнаграждения</t>
  </si>
  <si>
    <t>02-08</t>
  </si>
  <si>
    <t>2.4.Други плащания и възнаграждения</t>
  </si>
  <si>
    <t>02-09</t>
  </si>
  <si>
    <t>3.Задължителни осигуровки от работодател</t>
  </si>
  <si>
    <t>05-00</t>
  </si>
  <si>
    <t>3.1.За ДОО</t>
  </si>
  <si>
    <t>05-51</t>
  </si>
  <si>
    <t>3.3.Здравно-осигурителни вноски</t>
  </si>
  <si>
    <t>05-60</t>
  </si>
  <si>
    <t>3.4.Допълнително задължително осигуряване</t>
  </si>
  <si>
    <t>05-80</t>
  </si>
  <si>
    <t>4.Издръжка</t>
  </si>
  <si>
    <t>10-00</t>
  </si>
  <si>
    <t>4.2 Медикаменти</t>
  </si>
  <si>
    <t>10-12</t>
  </si>
  <si>
    <t>4.2.Постелен инвентар и облекло</t>
  </si>
  <si>
    <t>10-13</t>
  </si>
  <si>
    <t>4.3.Материали</t>
  </si>
  <si>
    <t>10-15</t>
  </si>
  <si>
    <t>4.4.Вода, горива,енергия</t>
  </si>
  <si>
    <t>10-16</t>
  </si>
  <si>
    <t>4.5.Външни услуги</t>
  </si>
  <si>
    <t>10-20</t>
  </si>
  <si>
    <t>4.6.Текущ ремонт</t>
  </si>
  <si>
    <t>10-30</t>
  </si>
  <si>
    <t>4.7.Командировки в страната</t>
  </si>
  <si>
    <t>10-51</t>
  </si>
  <si>
    <t>4.8.Разходи за застраховки</t>
  </si>
  <si>
    <t>10-62</t>
  </si>
  <si>
    <t>4.9.Глоби, неустойки, нак.лихви</t>
  </si>
  <si>
    <t>10-92</t>
  </si>
  <si>
    <t>4.10. Други некласифицирани разходи</t>
  </si>
  <si>
    <t>10-98</t>
  </si>
  <si>
    <t>5.Платени данъци, такси и адм.санкции</t>
  </si>
  <si>
    <t>19-00</t>
  </si>
  <si>
    <t>5.1.Платени държавни данъци,такси,нак.лихви</t>
  </si>
  <si>
    <t>19-01</t>
  </si>
  <si>
    <t>5.2.Платени общински данъци,такси,нак.лихви</t>
  </si>
  <si>
    <t>19-81</t>
  </si>
  <si>
    <t>В.Капиталови разходи</t>
  </si>
  <si>
    <t>1.Основен ремонт на ДМА</t>
  </si>
  <si>
    <t>51-00</t>
  </si>
  <si>
    <t>2.Придобиване на ДМА</t>
  </si>
  <si>
    <t>52-00</t>
  </si>
  <si>
    <t>3.Други</t>
  </si>
  <si>
    <t>Г.Финансови разходи</t>
  </si>
  <si>
    <t>Д.Разходи за данъци</t>
  </si>
  <si>
    <t>Е.Нетна печалба</t>
  </si>
  <si>
    <t>Ж.Бюджетен кредит</t>
  </si>
  <si>
    <t>1.В сума</t>
  </si>
  <si>
    <t>2.В % от приходите</t>
  </si>
  <si>
    <t>Главен счетоводител:</t>
  </si>
  <si>
    <t xml:space="preserve">Директор: </t>
  </si>
  <si>
    <t>ОП "ОБЩИНСКИ ЖИЛИЩА И ИМОТИ"</t>
  </si>
  <si>
    <t>Д-ст 898 Други дейности по икономиката</t>
  </si>
  <si>
    <t xml:space="preserve">в т. ч. за управление на предприятието </t>
  </si>
  <si>
    <t>3</t>
  </si>
  <si>
    <t>6</t>
  </si>
  <si>
    <t>6. Разходи за чл. внос и други нетърговски. организации</t>
  </si>
  <si>
    <t>46-00</t>
  </si>
  <si>
    <t>27-05</t>
  </si>
  <si>
    <t>28-02</t>
  </si>
  <si>
    <t>02-01</t>
  </si>
  <si>
    <t>2.5.Други неданъчни приходи</t>
  </si>
  <si>
    <t>3.2.За УПФ</t>
  </si>
  <si>
    <t>05-52</t>
  </si>
  <si>
    <t>4.1.Храна</t>
  </si>
  <si>
    <t>10-11</t>
  </si>
  <si>
    <t>2.1.За извънщатен персонала</t>
  </si>
  <si>
    <t>2.6.Приходи от пазари и тържища</t>
  </si>
  <si>
    <t>2.4.Приходи от наказателни лихви</t>
  </si>
  <si>
    <t>ПЛАН-СМЕТКА ЗА 2020 Г.</t>
  </si>
  <si>
    <t>Общо за предприятието БЮДЖЕТ 2020 Г.</t>
  </si>
  <si>
    <t>% на изпълнение отчет/ бюджет</t>
  </si>
  <si>
    <t>Приложение № 22</t>
  </si>
  <si>
    <t>Общо за предприятието                         ОТЧЕТ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</si>
</sst>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vertical="top" wrapText="1"/>
    </xf>
    <xf numFmtId="0" fontId="2" fillId="0" borderId="0" xfId="0" applyFont="1"/>
    <xf numFmtId="49" fontId="2" fillId="0" borderId="0" xfId="0" applyNumberFormat="1" applyFont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1" fillId="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9" fontId="2" fillId="0" borderId="1" xfId="0" applyNumberFormat="1" applyFont="1" applyBorder="1" applyAlignment="1">
      <alignment vertical="top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9" fontId="2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40" workbookViewId="0">
      <selection activeCell="A62" sqref="A62:F62"/>
    </sheetView>
  </sheetViews>
  <sheetFormatPr defaultColWidth="10.140625" defaultRowHeight="11.25" x14ac:dyDescent="0.2"/>
  <cols>
    <col min="1" max="1" width="40.5703125" style="3" customWidth="1"/>
    <col min="2" max="2" width="8.42578125" style="2" customWidth="1"/>
    <col min="3" max="3" width="8.140625" style="3" customWidth="1"/>
    <col min="4" max="4" width="12.28515625" style="3" customWidth="1"/>
    <col min="5" max="5" width="7" style="3" customWidth="1"/>
    <col min="6" max="6" width="10.140625" style="3" customWidth="1"/>
    <col min="7" max="7" width="10" style="3" customWidth="1"/>
    <col min="8" max="8" width="9.5703125" style="3" customWidth="1"/>
    <col min="9" max="253" width="9.140625" style="3" customWidth="1"/>
    <col min="254" max="254" width="32.85546875" style="3" customWidth="1"/>
    <col min="255" max="255" width="6.28515625" style="3" customWidth="1"/>
    <col min="256" max="16384" width="10.140625" style="3"/>
  </cols>
  <sheetData>
    <row r="1" spans="1:14" x14ac:dyDescent="0.2">
      <c r="A1" s="1"/>
      <c r="D1" s="30"/>
      <c r="E1" s="30"/>
      <c r="F1" s="30"/>
      <c r="G1" s="45" t="s">
        <v>105</v>
      </c>
      <c r="H1" s="45"/>
    </row>
    <row r="2" spans="1:14" x14ac:dyDescent="0.2">
      <c r="A2" s="47" t="s">
        <v>102</v>
      </c>
      <c r="B2" s="47"/>
      <c r="C2" s="47"/>
      <c r="D2" s="47"/>
      <c r="E2" s="47"/>
      <c r="F2" s="47"/>
    </row>
    <row r="3" spans="1:14" x14ac:dyDescent="0.2">
      <c r="A3" s="47" t="s">
        <v>84</v>
      </c>
      <c r="B3" s="47"/>
      <c r="C3" s="47"/>
      <c r="D3" s="47"/>
      <c r="E3" s="47"/>
      <c r="F3" s="47"/>
    </row>
    <row r="4" spans="1:14" x14ac:dyDescent="0.2">
      <c r="A4" s="48"/>
      <c r="B4" s="48"/>
      <c r="C4" s="48"/>
      <c r="D4" s="48"/>
      <c r="E4" s="48"/>
      <c r="F4" s="48"/>
    </row>
    <row r="5" spans="1:14" x14ac:dyDescent="0.2">
      <c r="A5" s="49" t="s">
        <v>0</v>
      </c>
      <c r="B5" s="11"/>
      <c r="C5" s="51" t="s">
        <v>85</v>
      </c>
      <c r="D5" s="51"/>
      <c r="E5" s="51"/>
      <c r="F5" s="46" t="s">
        <v>103</v>
      </c>
      <c r="G5" s="46" t="s">
        <v>106</v>
      </c>
      <c r="H5" s="46" t="s">
        <v>104</v>
      </c>
    </row>
    <row r="6" spans="1:14" s="4" customFormat="1" ht="78.75" x14ac:dyDescent="0.25">
      <c r="A6" s="50"/>
      <c r="B6" s="11" t="s">
        <v>1</v>
      </c>
      <c r="C6" s="11" t="s">
        <v>2</v>
      </c>
      <c r="D6" s="11" t="s">
        <v>2</v>
      </c>
      <c r="E6" s="32" t="s">
        <v>86</v>
      </c>
      <c r="F6" s="46"/>
      <c r="G6" s="46"/>
      <c r="H6" s="46"/>
    </row>
    <row r="7" spans="1:14" s="4" customFormat="1" x14ac:dyDescent="0.2">
      <c r="A7" s="11" t="s">
        <v>4</v>
      </c>
      <c r="B7" s="11" t="s">
        <v>5</v>
      </c>
      <c r="C7" s="11" t="s">
        <v>87</v>
      </c>
      <c r="D7" s="11" t="s">
        <v>6</v>
      </c>
      <c r="E7" s="20">
        <v>5</v>
      </c>
      <c r="F7" s="11" t="s">
        <v>88</v>
      </c>
      <c r="G7" s="11" t="s">
        <v>88</v>
      </c>
      <c r="H7" s="33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</row>
    <row r="8" spans="1:14" s="4" customFormat="1" ht="15" x14ac:dyDescent="0.25">
      <c r="A8" s="34" t="s">
        <v>7</v>
      </c>
      <c r="B8" s="35"/>
      <c r="C8" s="36">
        <f>SUM(C9:C19)</f>
        <v>0</v>
      </c>
      <c r="D8" s="36">
        <f>D9</f>
        <v>1440200</v>
      </c>
      <c r="E8" s="36" t="str">
        <f>E9</f>
        <v xml:space="preserve"> </v>
      </c>
      <c r="F8" s="36">
        <f>SUM(C8:E8)</f>
        <v>1440200</v>
      </c>
      <c r="G8" s="36">
        <f>SUM(G9)</f>
        <v>1293925</v>
      </c>
      <c r="H8" s="44">
        <f>G8/F8</f>
        <v>0.89843424524371618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 t="s">
        <v>3</v>
      </c>
    </row>
    <row r="9" spans="1:14" x14ac:dyDescent="0.2">
      <c r="A9" s="38" t="s">
        <v>8</v>
      </c>
      <c r="B9" s="6"/>
      <c r="C9" s="7" t="s">
        <v>3</v>
      </c>
      <c r="D9" s="7">
        <f>SUM(D10:D19)</f>
        <v>1440200</v>
      </c>
      <c r="E9" s="7" t="s">
        <v>3</v>
      </c>
      <c r="F9" s="7">
        <f>SUM(F10:F19)</f>
        <v>1440200</v>
      </c>
      <c r="G9" s="7">
        <f>SUM(G10:G19)</f>
        <v>1293925</v>
      </c>
      <c r="H9" s="37">
        <f t="shared" ref="H9:H59" si="0">G9/F9</f>
        <v>0.89843424524371618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</row>
    <row r="10" spans="1:14" s="9" customFormat="1" ht="22.5" x14ac:dyDescent="0.2">
      <c r="A10" s="5" t="s">
        <v>9</v>
      </c>
      <c r="B10" s="6" t="s">
        <v>10</v>
      </c>
      <c r="C10" s="7" t="s">
        <v>3</v>
      </c>
      <c r="D10" s="8" t="s">
        <v>3</v>
      </c>
      <c r="E10" s="8"/>
      <c r="F10" s="8">
        <f>SUM(C10:E10)</f>
        <v>0</v>
      </c>
      <c r="G10" s="7">
        <f>SUM(D10:F10)</f>
        <v>0</v>
      </c>
      <c r="H10" s="37"/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</row>
    <row r="11" spans="1:14" s="9" customFormat="1" x14ac:dyDescent="0.25">
      <c r="A11" s="23" t="s">
        <v>11</v>
      </c>
      <c r="B11" s="10"/>
      <c r="C11" s="8"/>
      <c r="D11" s="8"/>
      <c r="E11" s="8" t="s">
        <v>3</v>
      </c>
      <c r="F11" s="8"/>
      <c r="G11" s="8"/>
      <c r="H11" s="37"/>
      <c r="I11" s="4" t="s">
        <v>3</v>
      </c>
      <c r="J11" s="4" t="s">
        <v>3</v>
      </c>
      <c r="K11" s="4" t="s">
        <v>3</v>
      </c>
      <c r="L11" s="4" t="s">
        <v>3</v>
      </c>
      <c r="M11" s="4" t="s">
        <v>3</v>
      </c>
      <c r="N11" s="4" t="s">
        <v>3</v>
      </c>
    </row>
    <row r="12" spans="1:14" s="27" customFormat="1" x14ac:dyDescent="0.25">
      <c r="A12" s="39" t="s">
        <v>12</v>
      </c>
      <c r="B12" s="24" t="s">
        <v>13</v>
      </c>
      <c r="C12" s="25"/>
      <c r="D12" s="25">
        <v>-192000</v>
      </c>
      <c r="E12" s="25" t="s">
        <v>3</v>
      </c>
      <c r="F12" s="25">
        <v>-192000</v>
      </c>
      <c r="G12" s="25">
        <v>-163095</v>
      </c>
      <c r="H12" s="37">
        <f t="shared" si="0"/>
        <v>0.84945312500000003</v>
      </c>
      <c r="I12" s="28" t="s">
        <v>3</v>
      </c>
      <c r="J12" s="28" t="s">
        <v>3</v>
      </c>
      <c r="K12" s="28" t="s">
        <v>3</v>
      </c>
      <c r="L12" s="28" t="s">
        <v>3</v>
      </c>
      <c r="M12" s="28" t="s">
        <v>3</v>
      </c>
      <c r="N12" s="28" t="s">
        <v>3</v>
      </c>
    </row>
    <row r="13" spans="1:14" s="27" customFormat="1" ht="22.5" x14ac:dyDescent="0.25">
      <c r="A13" s="39" t="s">
        <v>14</v>
      </c>
      <c r="B13" s="24" t="s">
        <v>15</v>
      </c>
      <c r="C13" s="25"/>
      <c r="D13" s="25">
        <v>720700</v>
      </c>
      <c r="E13" s="25" t="s">
        <v>3</v>
      </c>
      <c r="F13" s="25">
        <v>720700</v>
      </c>
      <c r="G13" s="25">
        <v>568438</v>
      </c>
      <c r="H13" s="37">
        <f t="shared" si="0"/>
        <v>0.78873040099902869</v>
      </c>
      <c r="I13" s="28" t="s">
        <v>3</v>
      </c>
      <c r="J13" s="28" t="s">
        <v>3</v>
      </c>
      <c r="K13" s="28" t="s">
        <v>3</v>
      </c>
      <c r="L13" s="28" t="s">
        <v>3</v>
      </c>
      <c r="M13" s="28" t="s">
        <v>3</v>
      </c>
      <c r="N13" s="28" t="s">
        <v>3</v>
      </c>
    </row>
    <row r="14" spans="1:14" s="27" customFormat="1" x14ac:dyDescent="0.25">
      <c r="A14" s="39" t="s">
        <v>16</v>
      </c>
      <c r="B14" s="24" t="s">
        <v>17</v>
      </c>
      <c r="C14" s="25"/>
      <c r="D14" s="25">
        <v>911500</v>
      </c>
      <c r="E14" s="25" t="s">
        <v>3</v>
      </c>
      <c r="F14" s="25">
        <v>911500</v>
      </c>
      <c r="G14" s="25">
        <v>863171</v>
      </c>
      <c r="H14" s="37">
        <f t="shared" si="0"/>
        <v>0.94697860669226552</v>
      </c>
      <c r="I14" s="28" t="s">
        <v>3</v>
      </c>
      <c r="J14" s="28" t="s">
        <v>3</v>
      </c>
      <c r="K14" s="28" t="s">
        <v>3</v>
      </c>
      <c r="L14" s="28" t="s">
        <v>3</v>
      </c>
      <c r="M14" s="28" t="s">
        <v>3</v>
      </c>
      <c r="N14" s="28" t="s">
        <v>3</v>
      </c>
    </row>
    <row r="15" spans="1:14" s="27" customFormat="1" x14ac:dyDescent="0.25">
      <c r="A15" s="39" t="s">
        <v>101</v>
      </c>
      <c r="B15" s="24" t="s">
        <v>92</v>
      </c>
      <c r="C15" s="25"/>
      <c r="D15" s="25"/>
      <c r="E15" s="25"/>
      <c r="F15" s="25"/>
      <c r="G15" s="25">
        <v>4439</v>
      </c>
      <c r="H15" s="37"/>
      <c r="I15" s="28" t="s">
        <v>3</v>
      </c>
      <c r="J15" s="28" t="s">
        <v>3</v>
      </c>
      <c r="K15" s="28" t="s">
        <v>3</v>
      </c>
      <c r="L15" s="28" t="s">
        <v>3</v>
      </c>
      <c r="M15" s="28" t="s">
        <v>3</v>
      </c>
      <c r="N15" s="28" t="s">
        <v>3</v>
      </c>
    </row>
    <row r="16" spans="1:14" s="27" customFormat="1" x14ac:dyDescent="0.25">
      <c r="A16" s="39" t="s">
        <v>94</v>
      </c>
      <c r="B16" s="24" t="s">
        <v>18</v>
      </c>
      <c r="C16" s="25"/>
      <c r="D16" s="25"/>
      <c r="E16" s="25"/>
      <c r="F16" s="25"/>
      <c r="G16" s="25">
        <v>2687</v>
      </c>
      <c r="H16" s="37"/>
      <c r="I16" s="28" t="s">
        <v>3</v>
      </c>
      <c r="J16" s="28" t="s">
        <v>3</v>
      </c>
      <c r="K16" s="28" t="s">
        <v>3</v>
      </c>
      <c r="L16" s="28" t="s">
        <v>3</v>
      </c>
      <c r="M16" s="28" t="s">
        <v>3</v>
      </c>
      <c r="N16" s="28" t="s">
        <v>3</v>
      </c>
    </row>
    <row r="17" spans="1:14" s="27" customFormat="1" x14ac:dyDescent="0.25">
      <c r="A17" s="39" t="s">
        <v>100</v>
      </c>
      <c r="B17" s="24" t="s">
        <v>91</v>
      </c>
      <c r="C17" s="25"/>
      <c r="D17" s="25">
        <v>0</v>
      </c>
      <c r="E17" s="25"/>
      <c r="F17" s="25">
        <v>0</v>
      </c>
      <c r="G17" s="25">
        <v>18285</v>
      </c>
      <c r="H17" s="37"/>
      <c r="I17" s="28"/>
      <c r="J17" s="28"/>
      <c r="K17" s="28"/>
      <c r="L17" s="28"/>
      <c r="M17" s="28"/>
      <c r="N17" s="28"/>
    </row>
    <row r="18" spans="1:14" s="9" customFormat="1" ht="33.75" x14ac:dyDescent="0.25">
      <c r="A18" s="40" t="s">
        <v>19</v>
      </c>
      <c r="B18" s="24"/>
      <c r="C18" s="25"/>
      <c r="D18" s="26">
        <v>0</v>
      </c>
      <c r="E18" s="25"/>
      <c r="F18" s="26">
        <v>0</v>
      </c>
      <c r="G18" s="25">
        <f>SUM(D18:F18)</f>
        <v>0</v>
      </c>
      <c r="H18" s="37"/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</row>
    <row r="19" spans="1:14" s="9" customFormat="1" x14ac:dyDescent="0.25">
      <c r="A19" s="23" t="s">
        <v>20</v>
      </c>
      <c r="B19" s="10" t="s">
        <v>21</v>
      </c>
      <c r="C19" s="8"/>
      <c r="D19" s="7">
        <v>0</v>
      </c>
      <c r="E19" s="8"/>
      <c r="F19" s="7">
        <f>SUM(C19:E19)</f>
        <v>0</v>
      </c>
      <c r="G19" s="7">
        <f>SUM(D19:F19)</f>
        <v>0</v>
      </c>
      <c r="H19" s="37"/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</row>
    <row r="20" spans="1:14" s="9" customFormat="1" ht="15" x14ac:dyDescent="0.25">
      <c r="A20" s="41" t="s">
        <v>22</v>
      </c>
      <c r="B20" s="35"/>
      <c r="C20" s="36">
        <f>C22+C50</f>
        <v>0</v>
      </c>
      <c r="D20" s="36">
        <f>D22+D50</f>
        <v>1440200</v>
      </c>
      <c r="E20" s="36">
        <f>E22+E50</f>
        <v>0</v>
      </c>
      <c r="F20" s="36">
        <f>F22+F50</f>
        <v>1440200</v>
      </c>
      <c r="G20" s="36">
        <f>G22+G50</f>
        <v>1293925</v>
      </c>
      <c r="H20" s="44">
        <f t="shared" si="0"/>
        <v>0.89843424524371618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</row>
    <row r="21" spans="1:14" s="9" customFormat="1" x14ac:dyDescent="0.25">
      <c r="A21" s="23"/>
      <c r="B21" s="10"/>
      <c r="C21" s="7"/>
      <c r="D21" s="7"/>
      <c r="E21" s="7"/>
      <c r="F21" s="7">
        <f>SUM(C21:E21)</f>
        <v>0</v>
      </c>
      <c r="G21" s="7">
        <f>SUM(D21:F21)</f>
        <v>0</v>
      </c>
      <c r="H21" s="37"/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</row>
    <row r="22" spans="1:14" s="9" customFormat="1" x14ac:dyDescent="0.25">
      <c r="A22" s="40" t="s">
        <v>23</v>
      </c>
      <c r="B22" s="6"/>
      <c r="C22" s="26">
        <f>C23+C24+C29+C34+C46</f>
        <v>0</v>
      </c>
      <c r="D22" s="26">
        <f>D23+D24+D29+D34+D46+D49</f>
        <v>1440200</v>
      </c>
      <c r="E22" s="26">
        <f>E23+E24+E29+E34+E46</f>
        <v>0</v>
      </c>
      <c r="F22" s="26">
        <f>F23+F24+F29+F34+F46+F49</f>
        <v>1440200</v>
      </c>
      <c r="G22" s="26">
        <f>G23+G24+G29+G34+G46+G49</f>
        <v>1293925</v>
      </c>
      <c r="H22" s="52">
        <f t="shared" si="0"/>
        <v>0.89843424524371618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</row>
    <row r="23" spans="1:14" s="12" customFormat="1" x14ac:dyDescent="0.25">
      <c r="A23" s="40" t="s">
        <v>24</v>
      </c>
      <c r="B23" s="6" t="s">
        <v>25</v>
      </c>
      <c r="C23" s="26">
        <v>0</v>
      </c>
      <c r="D23" s="26">
        <v>653600</v>
      </c>
      <c r="E23" s="26">
        <v>0</v>
      </c>
      <c r="F23" s="26">
        <v>653600</v>
      </c>
      <c r="G23" s="26">
        <v>625438</v>
      </c>
      <c r="H23" s="37">
        <f t="shared" si="0"/>
        <v>0.95691248470012236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</row>
    <row r="24" spans="1:14" s="12" customFormat="1" x14ac:dyDescent="0.25">
      <c r="A24" s="40" t="s">
        <v>26</v>
      </c>
      <c r="B24" s="6" t="s">
        <v>27</v>
      </c>
      <c r="C24" s="26">
        <v>0</v>
      </c>
      <c r="D24" s="26">
        <f>SUM(D25:D28)</f>
        <v>99900</v>
      </c>
      <c r="E24" s="26">
        <v>0</v>
      </c>
      <c r="F24" s="26">
        <f>SUM(F25:F28)</f>
        <v>99900</v>
      </c>
      <c r="G24" s="26">
        <f>SUM(G25:G28)</f>
        <v>92148</v>
      </c>
      <c r="H24" s="37">
        <f t="shared" si="0"/>
        <v>0.92240240240240245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</row>
    <row r="25" spans="1:14" s="9" customFormat="1" x14ac:dyDescent="0.25">
      <c r="A25" s="39" t="s">
        <v>99</v>
      </c>
      <c r="B25" s="24" t="s">
        <v>93</v>
      </c>
      <c r="C25" s="25">
        <v>0</v>
      </c>
      <c r="D25" s="25">
        <v>47000</v>
      </c>
      <c r="E25" s="25">
        <v>0</v>
      </c>
      <c r="F25" s="25">
        <v>47000</v>
      </c>
      <c r="G25" s="25">
        <v>45436</v>
      </c>
      <c r="H25" s="37">
        <f t="shared" si="0"/>
        <v>0.96672340425531911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</row>
    <row r="26" spans="1:14" s="9" customFormat="1" x14ac:dyDescent="0.25">
      <c r="A26" s="39" t="s">
        <v>28</v>
      </c>
      <c r="B26" s="24" t="s">
        <v>29</v>
      </c>
      <c r="C26" s="25">
        <v>0</v>
      </c>
      <c r="D26" s="25">
        <v>24000</v>
      </c>
      <c r="E26" s="25">
        <v>0</v>
      </c>
      <c r="F26" s="25">
        <v>24000</v>
      </c>
      <c r="G26" s="25">
        <v>16230</v>
      </c>
      <c r="H26" s="37">
        <f t="shared" si="0"/>
        <v>0.67625000000000002</v>
      </c>
      <c r="I26" s="4" t="s">
        <v>3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</row>
    <row r="27" spans="1:14" s="9" customFormat="1" x14ac:dyDescent="0.25">
      <c r="A27" s="39" t="s">
        <v>30</v>
      </c>
      <c r="B27" s="24" t="s">
        <v>31</v>
      </c>
      <c r="C27" s="25">
        <v>0</v>
      </c>
      <c r="D27" s="25">
        <v>25100</v>
      </c>
      <c r="E27" s="25">
        <v>0</v>
      </c>
      <c r="F27" s="25">
        <v>25100</v>
      </c>
      <c r="G27" s="25">
        <v>26682</v>
      </c>
      <c r="H27" s="37">
        <f t="shared" si="0"/>
        <v>1.0630278884462152</v>
      </c>
    </row>
    <row r="28" spans="1:14" s="9" customFormat="1" x14ac:dyDescent="0.25">
      <c r="A28" s="39" t="s">
        <v>32</v>
      </c>
      <c r="B28" s="24" t="s">
        <v>33</v>
      </c>
      <c r="C28" s="25">
        <v>0</v>
      </c>
      <c r="D28" s="25">
        <v>3800</v>
      </c>
      <c r="E28" s="25">
        <v>0</v>
      </c>
      <c r="F28" s="25">
        <v>3800</v>
      </c>
      <c r="G28" s="25">
        <v>3800</v>
      </c>
      <c r="H28" s="37">
        <f t="shared" si="0"/>
        <v>1</v>
      </c>
    </row>
    <row r="29" spans="1:14" s="12" customFormat="1" x14ac:dyDescent="0.25">
      <c r="A29" s="40" t="s">
        <v>34</v>
      </c>
      <c r="B29" s="6" t="s">
        <v>35</v>
      </c>
      <c r="C29" s="26">
        <f>SUM(C30:C33)</f>
        <v>0</v>
      </c>
      <c r="D29" s="26">
        <f>SUM(D30:D33)</f>
        <v>138800</v>
      </c>
      <c r="E29" s="26">
        <f>SUM(E30:E33)</f>
        <v>0</v>
      </c>
      <c r="F29" s="26">
        <f>SUM(F30:F33)</f>
        <v>138800</v>
      </c>
      <c r="G29" s="26">
        <f>SUM(G30:G33)</f>
        <v>133142</v>
      </c>
      <c r="H29" s="37">
        <f t="shared" si="0"/>
        <v>0.95923631123919306</v>
      </c>
    </row>
    <row r="30" spans="1:14" s="9" customFormat="1" x14ac:dyDescent="0.25">
      <c r="A30" s="39" t="s">
        <v>36</v>
      </c>
      <c r="B30" s="24" t="s">
        <v>37</v>
      </c>
      <c r="C30" s="25">
        <v>0</v>
      </c>
      <c r="D30" s="25">
        <v>89800</v>
      </c>
      <c r="E30" s="25">
        <v>0</v>
      </c>
      <c r="F30" s="25">
        <v>89800</v>
      </c>
      <c r="G30" s="25">
        <v>85778</v>
      </c>
      <c r="H30" s="37">
        <f t="shared" si="0"/>
        <v>0.95521158129175943</v>
      </c>
    </row>
    <row r="31" spans="1:14" s="9" customFormat="1" x14ac:dyDescent="0.25">
      <c r="A31" s="39" t="s">
        <v>95</v>
      </c>
      <c r="B31" s="24" t="s">
        <v>96</v>
      </c>
      <c r="C31" s="25"/>
      <c r="D31" s="25"/>
      <c r="E31" s="25"/>
      <c r="F31" s="25"/>
      <c r="G31" s="25">
        <f>SUM(D31:F31)</f>
        <v>0</v>
      </c>
      <c r="H31" s="37"/>
    </row>
    <row r="32" spans="1:14" s="9" customFormat="1" x14ac:dyDescent="0.25">
      <c r="A32" s="39" t="s">
        <v>38</v>
      </c>
      <c r="B32" s="24" t="s">
        <v>39</v>
      </c>
      <c r="C32" s="25">
        <v>0</v>
      </c>
      <c r="D32" s="25">
        <v>34600</v>
      </c>
      <c r="E32" s="25">
        <v>0</v>
      </c>
      <c r="F32" s="25">
        <v>34600</v>
      </c>
      <c r="G32" s="25">
        <v>33207</v>
      </c>
      <c r="H32" s="37">
        <f t="shared" si="0"/>
        <v>0.95973988439306357</v>
      </c>
    </row>
    <row r="33" spans="1:8" s="9" customFormat="1" x14ac:dyDescent="0.25">
      <c r="A33" s="39" t="s">
        <v>40</v>
      </c>
      <c r="B33" s="24" t="s">
        <v>41</v>
      </c>
      <c r="C33" s="25">
        <v>0</v>
      </c>
      <c r="D33" s="25">
        <v>14400</v>
      </c>
      <c r="E33" s="25">
        <v>0</v>
      </c>
      <c r="F33" s="25">
        <v>14400</v>
      </c>
      <c r="G33" s="25">
        <v>14157</v>
      </c>
      <c r="H33" s="37">
        <f t="shared" si="0"/>
        <v>0.98312500000000003</v>
      </c>
    </row>
    <row r="34" spans="1:8" s="12" customFormat="1" x14ac:dyDescent="0.25">
      <c r="A34" s="40" t="s">
        <v>42</v>
      </c>
      <c r="B34" s="6" t="s">
        <v>43</v>
      </c>
      <c r="C34" s="26">
        <f>SUM(C35:C45)</f>
        <v>0</v>
      </c>
      <c r="D34" s="26">
        <f>SUM(D35:D45)</f>
        <v>496200</v>
      </c>
      <c r="E34" s="26">
        <f>SUM(E35:E45)</f>
        <v>0</v>
      </c>
      <c r="F34" s="26">
        <f>SUM(F35:F45)</f>
        <v>496200</v>
      </c>
      <c r="G34" s="26">
        <f>SUM(G35:G45)</f>
        <v>441094</v>
      </c>
      <c r="H34" s="37">
        <f t="shared" si="0"/>
        <v>0.88894397420394999</v>
      </c>
    </row>
    <row r="35" spans="1:8" s="9" customFormat="1" x14ac:dyDescent="0.25">
      <c r="A35" s="39" t="s">
        <v>97</v>
      </c>
      <c r="B35" s="24" t="s">
        <v>98</v>
      </c>
      <c r="C35" s="25" t="s">
        <v>3</v>
      </c>
      <c r="D35" s="25"/>
      <c r="E35" s="25"/>
      <c r="F35" s="25"/>
      <c r="G35" s="25"/>
      <c r="H35" s="37"/>
    </row>
    <row r="36" spans="1:8" s="9" customFormat="1" x14ac:dyDescent="0.25">
      <c r="A36" s="39" t="s">
        <v>44</v>
      </c>
      <c r="B36" s="24" t="s">
        <v>45</v>
      </c>
      <c r="C36" s="25"/>
      <c r="D36" s="25">
        <v>200</v>
      </c>
      <c r="E36" s="25"/>
      <c r="F36" s="25">
        <v>200</v>
      </c>
      <c r="G36" s="25">
        <v>0</v>
      </c>
      <c r="H36" s="37">
        <f t="shared" si="0"/>
        <v>0</v>
      </c>
    </row>
    <row r="37" spans="1:8" s="9" customFormat="1" x14ac:dyDescent="0.25">
      <c r="A37" s="39" t="s">
        <v>46</v>
      </c>
      <c r="B37" s="24" t="s">
        <v>47</v>
      </c>
      <c r="C37" s="25">
        <v>0</v>
      </c>
      <c r="D37" s="25">
        <v>3100</v>
      </c>
      <c r="E37" s="25"/>
      <c r="F37" s="25">
        <v>3100</v>
      </c>
      <c r="G37" s="25">
        <v>0</v>
      </c>
      <c r="H37" s="37">
        <f t="shared" si="0"/>
        <v>0</v>
      </c>
    </row>
    <row r="38" spans="1:8" s="9" customFormat="1" x14ac:dyDescent="0.25">
      <c r="A38" s="39" t="s">
        <v>48</v>
      </c>
      <c r="B38" s="24" t="s">
        <v>49</v>
      </c>
      <c r="C38" s="25">
        <v>0</v>
      </c>
      <c r="D38" s="25">
        <v>35700</v>
      </c>
      <c r="E38" s="25">
        <v>0</v>
      </c>
      <c r="F38" s="25">
        <v>35700</v>
      </c>
      <c r="G38" s="25">
        <v>26902</v>
      </c>
      <c r="H38" s="37">
        <f t="shared" si="0"/>
        <v>0.75355742296918771</v>
      </c>
    </row>
    <row r="39" spans="1:8" s="9" customFormat="1" x14ac:dyDescent="0.25">
      <c r="A39" s="39" t="s">
        <v>50</v>
      </c>
      <c r="B39" s="24" t="s">
        <v>51</v>
      </c>
      <c r="C39" s="25">
        <v>0</v>
      </c>
      <c r="D39" s="25">
        <v>254200</v>
      </c>
      <c r="E39" s="25">
        <v>0</v>
      </c>
      <c r="F39" s="25">
        <v>254200</v>
      </c>
      <c r="G39" s="25">
        <v>233009</v>
      </c>
      <c r="H39" s="37">
        <f t="shared" si="0"/>
        <v>0.91663650668764751</v>
      </c>
    </row>
    <row r="40" spans="1:8" x14ac:dyDescent="0.2">
      <c r="A40" s="39" t="s">
        <v>52</v>
      </c>
      <c r="B40" s="24" t="s">
        <v>53</v>
      </c>
      <c r="C40" s="25">
        <v>0</v>
      </c>
      <c r="D40" s="29">
        <v>162600</v>
      </c>
      <c r="E40" s="29">
        <v>0</v>
      </c>
      <c r="F40" s="29">
        <v>162600</v>
      </c>
      <c r="G40" s="25">
        <v>167474</v>
      </c>
      <c r="H40" s="37">
        <f t="shared" si="0"/>
        <v>1.0299753997539975</v>
      </c>
    </row>
    <row r="41" spans="1:8" x14ac:dyDescent="0.2">
      <c r="A41" s="39" t="s">
        <v>54</v>
      </c>
      <c r="B41" s="24" t="s">
        <v>55</v>
      </c>
      <c r="C41" s="25">
        <v>0</v>
      </c>
      <c r="D41" s="29">
        <v>32000</v>
      </c>
      <c r="E41" s="29">
        <v>0</v>
      </c>
      <c r="F41" s="29">
        <v>32000</v>
      </c>
      <c r="G41" s="25">
        <v>10834</v>
      </c>
      <c r="H41" s="37">
        <f t="shared" si="0"/>
        <v>0.33856249999999999</v>
      </c>
    </row>
    <row r="42" spans="1:8" x14ac:dyDescent="0.2">
      <c r="A42" s="39" t="s">
        <v>56</v>
      </c>
      <c r="B42" s="24" t="s">
        <v>57</v>
      </c>
      <c r="C42" s="25">
        <v>0</v>
      </c>
      <c r="D42" s="29">
        <v>1000</v>
      </c>
      <c r="E42" s="29"/>
      <c r="F42" s="29">
        <v>1000</v>
      </c>
      <c r="G42" s="25">
        <v>0</v>
      </c>
      <c r="H42" s="37">
        <f t="shared" si="0"/>
        <v>0</v>
      </c>
    </row>
    <row r="43" spans="1:8" x14ac:dyDescent="0.2">
      <c r="A43" s="39" t="s">
        <v>58</v>
      </c>
      <c r="B43" s="24" t="s">
        <v>59</v>
      </c>
      <c r="C43" s="25">
        <v>0</v>
      </c>
      <c r="D43" s="29">
        <v>3200</v>
      </c>
      <c r="E43" s="29"/>
      <c r="F43" s="29">
        <v>3200</v>
      </c>
      <c r="G43" s="25">
        <v>2813</v>
      </c>
      <c r="H43" s="37">
        <f t="shared" si="0"/>
        <v>0.87906249999999997</v>
      </c>
    </row>
    <row r="44" spans="1:8" x14ac:dyDescent="0.2">
      <c r="A44" s="39" t="s">
        <v>60</v>
      </c>
      <c r="B44" s="24" t="s">
        <v>61</v>
      </c>
      <c r="C44" s="29"/>
      <c r="D44" s="29">
        <v>4200</v>
      </c>
      <c r="E44" s="29"/>
      <c r="F44" s="29">
        <v>4200</v>
      </c>
      <c r="G44" s="25">
        <v>62</v>
      </c>
      <c r="H44" s="37">
        <f t="shared" si="0"/>
        <v>1.4761904761904763E-2</v>
      </c>
    </row>
    <row r="45" spans="1:8" x14ac:dyDescent="0.2">
      <c r="A45" s="39" t="s">
        <v>62</v>
      </c>
      <c r="B45" s="24" t="s">
        <v>63</v>
      </c>
      <c r="C45" s="29"/>
      <c r="D45" s="29" t="s">
        <v>3</v>
      </c>
      <c r="E45" s="29"/>
      <c r="F45" s="29" t="s">
        <v>3</v>
      </c>
      <c r="G45" s="25"/>
      <c r="H45" s="37"/>
    </row>
    <row r="46" spans="1:8" s="1" customFormat="1" x14ac:dyDescent="0.2">
      <c r="A46" s="40" t="s">
        <v>64</v>
      </c>
      <c r="B46" s="6" t="s">
        <v>65</v>
      </c>
      <c r="C46" s="26">
        <f>SUM(C47:C48)</f>
        <v>0</v>
      </c>
      <c r="D46" s="26">
        <f>SUM(D47:D48)</f>
        <v>51700</v>
      </c>
      <c r="E46" s="26">
        <f>SUM(E47:E48)</f>
        <v>0</v>
      </c>
      <c r="F46" s="26">
        <f>SUM(F47:F48)</f>
        <v>51700</v>
      </c>
      <c r="G46" s="26">
        <f>SUM(G47:G48)</f>
        <v>2103</v>
      </c>
      <c r="H46" s="37">
        <f t="shared" si="0"/>
        <v>4.0676982591876208E-2</v>
      </c>
    </row>
    <row r="47" spans="1:8" x14ac:dyDescent="0.2">
      <c r="A47" s="39" t="s">
        <v>66</v>
      </c>
      <c r="B47" s="24" t="s">
        <v>67</v>
      </c>
      <c r="C47" s="31">
        <v>0</v>
      </c>
      <c r="D47" s="31">
        <v>1200</v>
      </c>
      <c r="E47" s="31"/>
      <c r="F47" s="31">
        <v>1200</v>
      </c>
      <c r="G47" s="25">
        <v>1321</v>
      </c>
      <c r="H47" s="37">
        <f t="shared" si="0"/>
        <v>1.1008333333333333</v>
      </c>
    </row>
    <row r="48" spans="1:8" x14ac:dyDescent="0.2">
      <c r="A48" s="39" t="s">
        <v>68</v>
      </c>
      <c r="B48" s="24" t="s">
        <v>69</v>
      </c>
      <c r="C48" s="31"/>
      <c r="D48" s="31">
        <v>50500</v>
      </c>
      <c r="E48" s="31"/>
      <c r="F48" s="31">
        <v>50500</v>
      </c>
      <c r="G48" s="25">
        <v>782</v>
      </c>
      <c r="H48" s="37">
        <f t="shared" si="0"/>
        <v>1.5485148514851485E-2</v>
      </c>
    </row>
    <row r="49" spans="1:8" ht="22.5" x14ac:dyDescent="0.2">
      <c r="A49" s="23" t="s">
        <v>89</v>
      </c>
      <c r="B49" s="10" t="s">
        <v>90</v>
      </c>
      <c r="C49" s="13"/>
      <c r="D49" s="22">
        <v>0</v>
      </c>
      <c r="E49" s="21"/>
      <c r="F49" s="22">
        <v>0</v>
      </c>
      <c r="G49" s="7">
        <f>SUM(D49:F49)</f>
        <v>0</v>
      </c>
      <c r="H49" s="37"/>
    </row>
    <row r="50" spans="1:8" s="1" customFormat="1" x14ac:dyDescent="0.2">
      <c r="A50" s="23" t="s">
        <v>70</v>
      </c>
      <c r="B50" s="10"/>
      <c r="C50" s="14"/>
      <c r="D50" s="13"/>
      <c r="E50" s="13"/>
      <c r="F50" s="8">
        <f>SUM(C50:D50)</f>
        <v>0</v>
      </c>
      <c r="G50" s="8">
        <f>SUM(D50:E50)</f>
        <v>0</v>
      </c>
      <c r="H50" s="37"/>
    </row>
    <row r="51" spans="1:8" x14ac:dyDescent="0.2">
      <c r="A51" s="42" t="s">
        <v>71</v>
      </c>
      <c r="B51" s="11" t="s">
        <v>72</v>
      </c>
      <c r="C51" s="13"/>
      <c r="D51" s="13"/>
      <c r="E51" s="13"/>
      <c r="F51" s="8"/>
      <c r="G51" s="8"/>
      <c r="H51" s="37"/>
    </row>
    <row r="52" spans="1:8" x14ac:dyDescent="0.2">
      <c r="A52" s="42" t="s">
        <v>73</v>
      </c>
      <c r="B52" s="11" t="s">
        <v>74</v>
      </c>
      <c r="C52" s="13"/>
      <c r="D52" s="13"/>
      <c r="E52" s="13"/>
      <c r="F52" s="8">
        <f>SUM(C52:D52)</f>
        <v>0</v>
      </c>
      <c r="G52" s="8">
        <f>SUM(D52:E52)</f>
        <v>0</v>
      </c>
      <c r="H52" s="37"/>
    </row>
    <row r="53" spans="1:8" x14ac:dyDescent="0.2">
      <c r="A53" s="42" t="s">
        <v>75</v>
      </c>
      <c r="B53" s="11"/>
      <c r="C53" s="13"/>
      <c r="D53" s="13"/>
      <c r="E53" s="13"/>
      <c r="F53" s="8"/>
      <c r="G53" s="8"/>
      <c r="H53" s="37"/>
    </row>
    <row r="54" spans="1:8" x14ac:dyDescent="0.2">
      <c r="A54" s="42" t="s">
        <v>76</v>
      </c>
      <c r="B54" s="11"/>
      <c r="C54" s="13"/>
      <c r="D54" s="13"/>
      <c r="E54" s="13"/>
      <c r="F54" s="8"/>
      <c r="G54" s="8"/>
      <c r="H54" s="37"/>
    </row>
    <row r="55" spans="1:8" x14ac:dyDescent="0.2">
      <c r="A55" s="42" t="s">
        <v>77</v>
      </c>
      <c r="B55" s="11"/>
      <c r="C55" s="13"/>
      <c r="D55" s="13"/>
      <c r="E55" s="13"/>
      <c r="F55" s="8"/>
      <c r="G55" s="8"/>
      <c r="H55" s="37"/>
    </row>
    <row r="56" spans="1:8" x14ac:dyDescent="0.2">
      <c r="A56" s="42" t="s">
        <v>78</v>
      </c>
      <c r="B56" s="11"/>
      <c r="C56" s="13"/>
      <c r="D56" s="13"/>
      <c r="E56" s="13"/>
      <c r="F56" s="8"/>
      <c r="G56" s="8"/>
      <c r="H56" s="37"/>
    </row>
    <row r="57" spans="1:8" x14ac:dyDescent="0.2">
      <c r="A57" s="42" t="s">
        <v>79</v>
      </c>
      <c r="B57" s="11"/>
      <c r="C57" s="13"/>
      <c r="D57" s="13"/>
      <c r="E57" s="13"/>
      <c r="F57" s="8"/>
      <c r="G57" s="8"/>
      <c r="H57" s="37"/>
    </row>
    <row r="58" spans="1:8" x14ac:dyDescent="0.2">
      <c r="A58" s="23" t="s">
        <v>80</v>
      </c>
      <c r="B58" s="10"/>
      <c r="C58" s="14"/>
      <c r="D58" s="14">
        <f>D22+D50-D55</f>
        <v>1440200</v>
      </c>
      <c r="E58" s="14"/>
      <c r="F58" s="14">
        <f>F22+F50-F55</f>
        <v>1440200</v>
      </c>
      <c r="G58" s="14">
        <f>G22+G50-G55</f>
        <v>1293925</v>
      </c>
      <c r="H58" s="37"/>
    </row>
    <row r="59" spans="1:8" x14ac:dyDescent="0.2">
      <c r="A59" s="42" t="s">
        <v>81</v>
      </c>
      <c r="B59" s="11"/>
      <c r="C59" s="43"/>
      <c r="D59" s="43">
        <f>D58/F58</f>
        <v>1</v>
      </c>
      <c r="E59" s="43"/>
      <c r="F59" s="43">
        <f>F58/F58</f>
        <v>1</v>
      </c>
      <c r="G59" s="43">
        <f>G58/G58</f>
        <v>1</v>
      </c>
      <c r="H59" s="37">
        <f t="shared" si="0"/>
        <v>1</v>
      </c>
    </row>
    <row r="60" spans="1:8" x14ac:dyDescent="0.2">
      <c r="A60" s="15"/>
      <c r="B60" s="16"/>
      <c r="C60" s="17"/>
      <c r="D60" s="17"/>
      <c r="E60" s="17"/>
      <c r="F60" s="17"/>
    </row>
    <row r="61" spans="1:8" x14ac:dyDescent="0.2">
      <c r="A61" s="15"/>
      <c r="B61" s="16"/>
      <c r="C61" s="17"/>
      <c r="D61" s="17"/>
      <c r="E61" s="17"/>
      <c r="F61" s="17"/>
    </row>
    <row r="62" spans="1:8" x14ac:dyDescent="0.2">
      <c r="A62" s="18" t="s">
        <v>82</v>
      </c>
      <c r="B62" s="19"/>
      <c r="D62" s="17"/>
      <c r="E62" s="17"/>
      <c r="F62" s="1" t="s">
        <v>83</v>
      </c>
    </row>
  </sheetData>
  <mergeCells count="9">
    <mergeCell ref="G1:H1"/>
    <mergeCell ref="H5:H6"/>
    <mergeCell ref="G5:G6"/>
    <mergeCell ref="A2:F2"/>
    <mergeCell ref="A4:F4"/>
    <mergeCell ref="A5:A6"/>
    <mergeCell ref="C5:E5"/>
    <mergeCell ref="F5:F6"/>
    <mergeCell ref="A3:F3"/>
  </mergeCells>
  <phoneticPr fontId="0" type="noConversion"/>
  <pageMargins left="0.23622047244094491" right="0.23622047244094491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ОЖИ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D.hristova</dc:creator>
  <cp:lastModifiedBy>D.hristova</cp:lastModifiedBy>
  <cp:lastPrinted>2021-07-19T11:24:01Z</cp:lastPrinted>
  <dcterms:created xsi:type="dcterms:W3CDTF">2019-01-18T07:49:11Z</dcterms:created>
  <dcterms:modified xsi:type="dcterms:W3CDTF">2021-07-20T06:35:41Z</dcterms:modified>
</cp:coreProperties>
</file>