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6945"/>
  </bookViews>
  <sheets>
    <sheet name="Прогноза за 2024г. " sheetId="2" r:id="rId1"/>
  </sheets>
  <calcPr calcId="162913"/>
</workbook>
</file>

<file path=xl/calcChain.xml><?xml version="1.0" encoding="utf-8"?>
<calcChain xmlns="http://schemas.openxmlformats.org/spreadsheetml/2006/main">
  <c r="D19" i="2" l="1"/>
  <c r="F35" i="2" l="1"/>
  <c r="F34" i="2"/>
  <c r="F33" i="2"/>
  <c r="F32" i="2"/>
  <c r="F31" i="2"/>
  <c r="F30" i="2"/>
  <c r="F29" i="2"/>
  <c r="F28" i="2"/>
  <c r="F27" i="2"/>
  <c r="F26" i="2"/>
  <c r="F25" i="2"/>
  <c r="F24" i="2"/>
  <c r="X29" i="2"/>
  <c r="Y29" i="2" s="1"/>
  <c r="V33" i="2"/>
  <c r="E36" i="2" l="1"/>
  <c r="F18" i="2" l="1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H35" i="2" l="1"/>
  <c r="H34" i="2"/>
  <c r="H33" i="2"/>
  <c r="H32" i="2"/>
  <c r="H31" i="2"/>
  <c r="H30" i="2"/>
  <c r="H29" i="2"/>
  <c r="H28" i="2"/>
  <c r="H27" i="2"/>
  <c r="H26" i="2"/>
  <c r="H25" i="2"/>
  <c r="H24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36" i="2" l="1"/>
  <c r="G19" i="2"/>
  <c r="G37" i="2" l="1"/>
  <c r="D36" i="2"/>
  <c r="D37" i="2" l="1"/>
  <c r="F36" i="2" l="1"/>
  <c r="H36" i="2" l="1"/>
  <c r="B36" i="2" l="1"/>
  <c r="F19" i="2" l="1"/>
  <c r="F37" i="2" s="1"/>
  <c r="B19" i="2"/>
  <c r="B37" i="2" s="1"/>
  <c r="E19" i="2" l="1"/>
  <c r="E37" i="2" s="1"/>
  <c r="H37" i="2" s="1"/>
  <c r="H19" i="2"/>
</calcChain>
</file>

<file path=xl/sharedStrings.xml><?xml version="1.0" encoding="utf-8"?>
<sst xmlns="http://schemas.openxmlformats.org/spreadsheetml/2006/main" count="61" uniqueCount="43">
  <si>
    <t>Приложение №2</t>
  </si>
  <si>
    <t>Населено място</t>
  </si>
  <si>
    <t>брой 
съдове</t>
  </si>
  <si>
    <t>бр.</t>
  </si>
  <si>
    <t>Благово</t>
  </si>
  <si>
    <t>Васил Друмево</t>
  </si>
  <si>
    <t>Ветрище</t>
  </si>
  <si>
    <t>Вехтово</t>
  </si>
  <si>
    <t>Дибич</t>
  </si>
  <si>
    <t>Друмево</t>
  </si>
  <si>
    <t>Ивански</t>
  </si>
  <si>
    <t>Кладенец</t>
  </si>
  <si>
    <t>Костена река</t>
  </si>
  <si>
    <t>Мараш</t>
  </si>
  <si>
    <t>Овчарово</t>
  </si>
  <si>
    <t>Р.  Димитриево</t>
  </si>
  <si>
    <t>Салманово</t>
  </si>
  <si>
    <t>Общо:</t>
  </si>
  <si>
    <t>Велино</t>
  </si>
  <si>
    <t>Градище</t>
  </si>
  <si>
    <t>Коньовец и депо</t>
  </si>
  <si>
    <t>Лозево</t>
  </si>
  <si>
    <t xml:space="preserve">Мадара </t>
  </si>
  <si>
    <t>Новосел</t>
  </si>
  <si>
    <t>Панайот Волово</t>
  </si>
  <si>
    <t>Средня</t>
  </si>
  <si>
    <t>Царев брод</t>
  </si>
  <si>
    <t>Черенча</t>
  </si>
  <si>
    <t>Белокопитово</t>
  </si>
  <si>
    <t>лв.</t>
  </si>
  <si>
    <t>тон</t>
  </si>
  <si>
    <t>брой обслужвания годишно</t>
  </si>
  <si>
    <t>Прогноза за количеството отпадъци</t>
  </si>
  <si>
    <t>Годишен размер на средствата за сметосъбиране и сметоизвозване</t>
  </si>
  <si>
    <t>ОБЩО ЗА СЕЛА</t>
  </si>
  <si>
    <t>ОБЩО ЗА ГОДИНАТА</t>
  </si>
  <si>
    <t>Ил. Блъсково</t>
  </si>
  <si>
    <t>Струино</t>
  </si>
  <si>
    <t>Годишен размер на средствата за събиране и извозване на строителни отпадъци</t>
  </si>
  <si>
    <t xml:space="preserve"> Годишен размер на средствата за  третиране на ТБО</t>
  </si>
  <si>
    <t>с ДДС</t>
  </si>
  <si>
    <t xml:space="preserve">БЕЗ ДДС </t>
  </si>
  <si>
    <t>Прогноза за необходимите средства за дейности по сметосъбиране и сметоизвозване, третиране на битови отадъци  и поддържане на чистотатта в 26 населени места от община Шумен 
през 2024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</si>
</sst>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л_в_."/>
    <numFmt numFmtId="165" formatCode="0.0000"/>
    <numFmt numFmtId="166" formatCode="#,##0.000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8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  <xf numFmtId="2" fontId="1" fillId="0" borderId="0" xfId="0" applyNumberFormat="1" applyFont="1" applyFill="1" applyBorder="1"/>
    <xf numFmtId="1" fontId="1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2" fontId="3" fillId="0" borderId="0" xfId="0" applyNumberFormat="1" applyFont="1" applyFill="1" applyBorder="1" applyAlignment="1">
      <alignment wrapText="1"/>
    </xf>
    <xf numFmtId="166" fontId="1" fillId="0" borderId="0" xfId="0" applyNumberFormat="1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8" fillId="0" borderId="0" xfId="0" applyFont="1" applyAlignment="1">
      <alignment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4" fillId="6" borderId="7" xfId="0" applyFont="1" applyFill="1" applyBorder="1" applyAlignment="1">
      <alignment wrapText="1"/>
    </xf>
    <xf numFmtId="0" fontId="4" fillId="6" borderId="8" xfId="0" applyFont="1" applyFill="1" applyBorder="1" applyAlignment="1">
      <alignment wrapText="1"/>
    </xf>
    <xf numFmtId="0" fontId="11" fillId="0" borderId="0" xfId="0" applyFont="1"/>
    <xf numFmtId="0" fontId="12" fillId="0" borderId="0" xfId="0" applyFont="1" applyFill="1" applyBorder="1" applyAlignment="1">
      <alignment wrapText="1"/>
    </xf>
    <xf numFmtId="0" fontId="13" fillId="0" borderId="0" xfId="0" applyFont="1"/>
    <xf numFmtId="0" fontId="5" fillId="0" borderId="0" xfId="0" applyFont="1" applyFill="1" applyBorder="1" applyAlignment="1">
      <alignment wrapText="1"/>
    </xf>
    <xf numFmtId="165" fontId="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4" borderId="13" xfId="0" applyFont="1" applyFill="1" applyBorder="1" applyAlignment="1">
      <alignment wrapText="1"/>
    </xf>
    <xf numFmtId="0" fontId="3" fillId="4" borderId="14" xfId="0" applyFont="1" applyFill="1" applyBorder="1" applyAlignment="1">
      <alignment wrapText="1"/>
    </xf>
    <xf numFmtId="1" fontId="3" fillId="4" borderId="14" xfId="0" applyNumberFormat="1" applyFont="1" applyFill="1" applyBorder="1" applyAlignment="1">
      <alignment wrapText="1"/>
    </xf>
    <xf numFmtId="0" fontId="1" fillId="0" borderId="9" xfId="0" applyFont="1" applyFill="1" applyBorder="1"/>
    <xf numFmtId="0" fontId="1" fillId="0" borderId="19" xfId="0" applyFont="1" applyFill="1" applyBorder="1"/>
    <xf numFmtId="0" fontId="3" fillId="4" borderId="16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17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Font="1" applyFill="1" applyBorder="1"/>
    <xf numFmtId="1" fontId="16" fillId="0" borderId="0" xfId="0" applyNumberFormat="1" applyFont="1" applyFill="1" applyBorder="1"/>
    <xf numFmtId="0" fontId="18" fillId="0" borderId="0" xfId="0" applyFont="1" applyFill="1" applyBorder="1"/>
    <xf numFmtId="1" fontId="19" fillId="0" borderId="0" xfId="0" applyNumberFormat="1" applyFont="1" applyFill="1" applyBorder="1"/>
    <xf numFmtId="1" fontId="4" fillId="0" borderId="5" xfId="0" applyNumberFormat="1" applyFont="1" applyFill="1" applyBorder="1" applyAlignment="1">
      <alignment wrapText="1"/>
    </xf>
    <xf numFmtId="1" fontId="4" fillId="0" borderId="6" xfId="0" applyNumberFormat="1" applyFont="1" applyFill="1" applyBorder="1" applyAlignment="1">
      <alignment wrapText="1"/>
    </xf>
    <xf numFmtId="1" fontId="3" fillId="5" borderId="4" xfId="0" applyNumberFormat="1" applyFont="1" applyFill="1" applyBorder="1" applyAlignment="1">
      <alignment wrapText="1"/>
    </xf>
    <xf numFmtId="0" fontId="4" fillId="6" borderId="23" xfId="0" applyFont="1" applyFill="1" applyBorder="1" applyAlignment="1">
      <alignment wrapText="1"/>
    </xf>
    <xf numFmtId="0" fontId="4" fillId="0" borderId="26" xfId="0" applyFont="1" applyFill="1" applyBorder="1" applyAlignment="1">
      <alignment wrapText="1"/>
    </xf>
    <xf numFmtId="0" fontId="1" fillId="0" borderId="27" xfId="0" applyFont="1" applyFill="1" applyBorder="1"/>
    <xf numFmtId="0" fontId="4" fillId="0" borderId="1" xfId="0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4" fillId="0" borderId="30" xfId="0" applyNumberFormat="1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wrapText="1"/>
    </xf>
    <xf numFmtId="1" fontId="4" fillId="0" borderId="23" xfId="0" applyNumberFormat="1" applyFont="1" applyFill="1" applyBorder="1" applyAlignment="1">
      <alignment horizontal="right" wrapText="1"/>
    </xf>
    <xf numFmtId="1" fontId="4" fillId="0" borderId="7" xfId="0" applyNumberFormat="1" applyFont="1" applyFill="1" applyBorder="1" applyAlignment="1">
      <alignment horizontal="right" wrapText="1"/>
    </xf>
    <xf numFmtId="1" fontId="4" fillId="0" borderId="8" xfId="0" applyNumberFormat="1" applyFont="1" applyFill="1" applyBorder="1" applyAlignment="1">
      <alignment horizontal="right" wrapText="1"/>
    </xf>
    <xf numFmtId="1" fontId="4" fillId="0" borderId="27" xfId="0" applyNumberFormat="1" applyFont="1" applyFill="1" applyBorder="1"/>
    <xf numFmtId="1" fontId="4" fillId="0" borderId="9" xfId="0" applyNumberFormat="1" applyFont="1" applyFill="1" applyBorder="1"/>
    <xf numFmtId="1" fontId="4" fillId="0" borderId="19" xfId="0" applyNumberFormat="1" applyFont="1" applyFill="1" applyBorder="1"/>
    <xf numFmtId="1" fontId="4" fillId="0" borderId="28" xfId="0" applyNumberFormat="1" applyFont="1" applyFill="1" applyBorder="1"/>
    <xf numFmtId="1" fontId="4" fillId="0" borderId="24" xfId="0" applyNumberFormat="1" applyFont="1" applyFill="1" applyBorder="1"/>
    <xf numFmtId="1" fontId="4" fillId="0" borderId="20" xfId="0" applyNumberFormat="1" applyFont="1" applyFill="1" applyBorder="1"/>
    <xf numFmtId="1" fontId="4" fillId="0" borderId="24" xfId="0" applyNumberFormat="1" applyFont="1" applyFill="1" applyBorder="1" applyAlignment="1">
      <alignment wrapText="1"/>
    </xf>
    <xf numFmtId="1" fontId="4" fillId="0" borderId="25" xfId="0" applyNumberFormat="1" applyFont="1" applyFill="1" applyBorder="1"/>
    <xf numFmtId="1" fontId="3" fillId="4" borderId="15" xfId="0" applyNumberFormat="1" applyFont="1" applyFill="1" applyBorder="1" applyAlignment="1">
      <alignment wrapText="1"/>
    </xf>
    <xf numFmtId="1" fontId="4" fillId="0" borderId="9" xfId="0" applyNumberFormat="1" applyFont="1" applyFill="1" applyBorder="1" applyAlignment="1">
      <alignment wrapText="1"/>
    </xf>
    <xf numFmtId="1" fontId="3" fillId="4" borderId="12" xfId="0" applyNumberFormat="1" applyFont="1" applyFill="1" applyBorder="1" applyAlignment="1">
      <alignment wrapText="1"/>
    </xf>
    <xf numFmtId="1" fontId="3" fillId="2" borderId="2" xfId="0" applyNumberFormat="1" applyFont="1" applyFill="1" applyBorder="1" applyAlignment="1">
      <alignment wrapText="1"/>
    </xf>
    <xf numFmtId="1" fontId="4" fillId="0" borderId="22" xfId="0" applyNumberFormat="1" applyFont="1" applyFill="1" applyBorder="1"/>
    <xf numFmtId="0" fontId="4" fillId="0" borderId="29" xfId="0" applyFont="1" applyFill="1" applyBorder="1"/>
    <xf numFmtId="0" fontId="4" fillId="0" borderId="21" xfId="0" applyFont="1" applyFill="1" applyBorder="1"/>
    <xf numFmtId="1" fontId="4" fillId="0" borderId="21" xfId="0" applyNumberFormat="1" applyFont="1" applyFill="1" applyBorder="1" applyAlignment="1">
      <alignment wrapText="1"/>
    </xf>
    <xf numFmtId="0" fontId="4" fillId="0" borderId="22" xfId="0" applyFont="1" applyFill="1" applyBorder="1"/>
    <xf numFmtId="1" fontId="3" fillId="0" borderId="30" xfId="0" applyNumberFormat="1" applyFont="1" applyFill="1" applyBorder="1"/>
    <xf numFmtId="1" fontId="3" fillId="0" borderId="5" xfId="0" applyNumberFormat="1" applyFont="1" applyFill="1" applyBorder="1"/>
    <xf numFmtId="1" fontId="3" fillId="0" borderId="6" xfId="0" applyNumberFormat="1" applyFont="1" applyFill="1" applyBorder="1"/>
    <xf numFmtId="1" fontId="3" fillId="0" borderId="31" xfId="0" applyNumberFormat="1" applyFont="1" applyFill="1" applyBorder="1"/>
    <xf numFmtId="1" fontId="3" fillId="0" borderId="10" xfId="0" applyNumberFormat="1" applyFont="1" applyFill="1" applyBorder="1"/>
    <xf numFmtId="1" fontId="3" fillId="0" borderId="11" xfId="0" applyNumberFormat="1" applyFont="1" applyFill="1" applyBorder="1"/>
    <xf numFmtId="1" fontId="3" fillId="7" borderId="14" xfId="0" applyNumberFormat="1" applyFont="1" applyFill="1" applyBorder="1"/>
    <xf numFmtId="1" fontId="3" fillId="2" borderId="3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/>
    <xf numFmtId="0" fontId="0" fillId="0" borderId="0" xfId="0" applyAlignment="1">
      <alignment wrapText="1"/>
    </xf>
    <xf numFmtId="0" fontId="7" fillId="0" borderId="0" xfId="0" applyFont="1" applyAlignment="1"/>
    <xf numFmtId="0" fontId="1" fillId="0" borderId="0" xfId="0" applyFont="1" applyAlignment="1"/>
    <xf numFmtId="0" fontId="6" fillId="0" borderId="0" xfId="0" applyFont="1" applyAlignment="1">
      <alignment horizontal="justify" vertical="center" wrapText="1"/>
    </xf>
    <xf numFmtId="0" fontId="15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abSelected="1" zoomScale="150" zoomScaleNormal="150" workbookViewId="0">
      <selection activeCell="G47" sqref="G47"/>
    </sheetView>
  </sheetViews>
  <sheetFormatPr defaultColWidth="9.140625" defaultRowHeight="12.75" x14ac:dyDescent="0.2"/>
  <cols>
    <col min="1" max="1" width="16" style="17" customWidth="1"/>
    <col min="2" max="2" width="11.28515625" style="17" customWidth="1"/>
    <col min="3" max="3" width="11" style="17" customWidth="1"/>
    <col min="4" max="4" width="11.85546875" style="17" customWidth="1"/>
    <col min="5" max="5" width="13.140625" style="17" customWidth="1"/>
    <col min="6" max="6" width="14.28515625" style="17" customWidth="1"/>
    <col min="7" max="7" width="12.85546875" style="3" customWidth="1"/>
    <col min="8" max="8" width="10.85546875" style="3" customWidth="1"/>
    <col min="9" max="9" width="11.85546875" style="3" customWidth="1"/>
    <col min="10" max="10" width="14.7109375" style="3" customWidth="1"/>
    <col min="11" max="15" width="11.85546875" style="3" customWidth="1"/>
    <col min="16" max="16" width="10.42578125" style="3" bestFit="1" customWidth="1"/>
    <col min="17" max="18" width="13.140625" style="3" customWidth="1"/>
    <col min="19" max="16384" width="9.140625" style="3"/>
  </cols>
  <sheetData>
    <row r="1" spans="1:21" s="2" customFormat="1" ht="24" customHeight="1" x14ac:dyDescent="0.25">
      <c r="A1" s="1"/>
      <c r="B1" s="1"/>
      <c r="C1" s="1"/>
      <c r="D1" s="1"/>
      <c r="E1" s="1"/>
      <c r="F1" s="119" t="s">
        <v>0</v>
      </c>
      <c r="G1" s="115"/>
      <c r="H1" s="1"/>
    </row>
    <row r="2" spans="1:21" s="2" customFormat="1" ht="72" customHeight="1" thickBot="1" x14ac:dyDescent="0.25">
      <c r="A2" s="122" t="s">
        <v>42</v>
      </c>
      <c r="B2" s="123"/>
      <c r="C2" s="123"/>
      <c r="D2" s="123"/>
      <c r="E2" s="123"/>
      <c r="F2" s="123"/>
      <c r="G2" s="123"/>
      <c r="H2" s="123"/>
    </row>
    <row r="3" spans="1:21" ht="135" customHeight="1" thickBot="1" x14ac:dyDescent="0.25">
      <c r="A3" s="4" t="s">
        <v>1</v>
      </c>
      <c r="B3" s="5" t="s">
        <v>2</v>
      </c>
      <c r="C3" s="5" t="s">
        <v>31</v>
      </c>
      <c r="D3" s="5" t="s">
        <v>32</v>
      </c>
      <c r="E3" s="5" t="s">
        <v>33</v>
      </c>
      <c r="F3" s="5" t="s">
        <v>39</v>
      </c>
      <c r="G3" s="5" t="s">
        <v>38</v>
      </c>
      <c r="H3" s="6" t="s">
        <v>35</v>
      </c>
      <c r="S3" s="51"/>
    </row>
    <row r="4" spans="1:21" ht="15.75" thickBot="1" x14ac:dyDescent="0.3">
      <c r="A4" s="66"/>
      <c r="B4" s="66" t="s">
        <v>3</v>
      </c>
      <c r="C4" s="66" t="s">
        <v>3</v>
      </c>
      <c r="D4" s="66" t="s">
        <v>30</v>
      </c>
      <c r="E4" s="66" t="s">
        <v>29</v>
      </c>
      <c r="F4" s="67" t="s">
        <v>29</v>
      </c>
      <c r="G4" s="68"/>
      <c r="H4" s="69" t="s">
        <v>29</v>
      </c>
      <c r="P4" s="40"/>
      <c r="Q4" s="41"/>
      <c r="R4" s="41"/>
      <c r="S4" s="56"/>
      <c r="T4" s="57"/>
    </row>
    <row r="5" spans="1:21" ht="15" x14ac:dyDescent="0.25">
      <c r="A5" s="63" t="s">
        <v>4</v>
      </c>
      <c r="B5" s="64">
        <v>11</v>
      </c>
      <c r="C5" s="65">
        <v>26</v>
      </c>
      <c r="D5" s="78">
        <v>20</v>
      </c>
      <c r="E5" s="81">
        <v>3474</v>
      </c>
      <c r="F5" s="78">
        <f>D5*166.68</f>
        <v>3333.6000000000004</v>
      </c>
      <c r="G5" s="91">
        <v>3203</v>
      </c>
      <c r="H5" s="95">
        <f t="shared" ref="H5:H18" si="0">SUM(E5:G5)</f>
        <v>10010.6</v>
      </c>
      <c r="I5" s="7"/>
      <c r="J5" s="41"/>
      <c r="K5" s="41"/>
      <c r="L5" s="7"/>
      <c r="M5" s="7"/>
      <c r="N5" s="7"/>
      <c r="O5" s="7"/>
      <c r="P5" s="8"/>
      <c r="Q5" s="41"/>
      <c r="R5" s="41"/>
      <c r="S5" s="56"/>
      <c r="T5" s="57"/>
    </row>
    <row r="6" spans="1:21" ht="15" x14ac:dyDescent="0.25">
      <c r="A6" s="34" t="s">
        <v>5</v>
      </c>
      <c r="B6" s="53">
        <v>53</v>
      </c>
      <c r="C6" s="47">
        <v>31</v>
      </c>
      <c r="D6" s="79">
        <v>174</v>
      </c>
      <c r="E6" s="82">
        <v>27036</v>
      </c>
      <c r="F6" s="79">
        <f t="shared" ref="F6:F18" si="1">D6*166.68</f>
        <v>29002.32</v>
      </c>
      <c r="G6" s="92">
        <v>2728</v>
      </c>
      <c r="H6" s="96">
        <f t="shared" si="0"/>
        <v>58766.32</v>
      </c>
      <c r="I6" s="41"/>
      <c r="J6" s="41"/>
      <c r="K6" s="41"/>
      <c r="L6" s="41"/>
      <c r="M6" s="41"/>
      <c r="N6" s="41"/>
      <c r="O6" s="41"/>
      <c r="P6" s="8"/>
      <c r="Q6" s="42"/>
      <c r="R6" s="41"/>
      <c r="S6" s="56"/>
      <c r="T6" s="57"/>
      <c r="U6" s="8"/>
    </row>
    <row r="7" spans="1:21" ht="15" x14ac:dyDescent="0.25">
      <c r="A7" s="34" t="s">
        <v>6</v>
      </c>
      <c r="B7" s="53">
        <v>35</v>
      </c>
      <c r="C7" s="47">
        <v>26</v>
      </c>
      <c r="D7" s="79">
        <v>86</v>
      </c>
      <c r="E7" s="82">
        <v>13703</v>
      </c>
      <c r="F7" s="79">
        <f t="shared" si="1"/>
        <v>14334.480000000001</v>
      </c>
      <c r="G7" s="92">
        <v>3677</v>
      </c>
      <c r="H7" s="96">
        <f t="shared" si="0"/>
        <v>31714.480000000003</v>
      </c>
      <c r="I7" s="41"/>
      <c r="J7" s="41"/>
      <c r="K7" s="41"/>
      <c r="L7" s="41"/>
      <c r="M7" s="41"/>
      <c r="N7" s="41"/>
      <c r="O7" s="41"/>
      <c r="P7" s="8"/>
      <c r="Q7" s="41"/>
      <c r="R7" s="41"/>
      <c r="S7" s="56"/>
      <c r="T7" s="57"/>
    </row>
    <row r="8" spans="1:21" ht="15" x14ac:dyDescent="0.25">
      <c r="A8" s="34" t="s">
        <v>7</v>
      </c>
      <c r="B8" s="53">
        <v>65</v>
      </c>
      <c r="C8" s="47">
        <v>31</v>
      </c>
      <c r="D8" s="79">
        <v>160</v>
      </c>
      <c r="E8" s="82">
        <v>25403</v>
      </c>
      <c r="F8" s="79">
        <f t="shared" si="1"/>
        <v>26668.800000000003</v>
      </c>
      <c r="G8" s="92">
        <v>4211</v>
      </c>
      <c r="H8" s="96">
        <f t="shared" si="0"/>
        <v>56282.8</v>
      </c>
      <c r="I8" s="42"/>
      <c r="J8" s="41"/>
      <c r="K8" s="41"/>
      <c r="L8" s="42"/>
      <c r="M8" s="42"/>
      <c r="N8" s="42"/>
      <c r="O8" s="42"/>
      <c r="P8" s="8"/>
      <c r="Q8" s="41"/>
      <c r="R8" s="41"/>
      <c r="S8" s="56"/>
      <c r="T8" s="57"/>
    </row>
    <row r="9" spans="1:21" ht="15" x14ac:dyDescent="0.25">
      <c r="A9" s="34" t="s">
        <v>8</v>
      </c>
      <c r="B9" s="53">
        <v>110</v>
      </c>
      <c r="C9" s="47">
        <v>45</v>
      </c>
      <c r="D9" s="79">
        <v>385</v>
      </c>
      <c r="E9" s="82">
        <v>59664</v>
      </c>
      <c r="F9" s="79">
        <f t="shared" si="1"/>
        <v>64171.8</v>
      </c>
      <c r="G9" s="92">
        <v>9252</v>
      </c>
      <c r="H9" s="96">
        <f t="shared" si="0"/>
        <v>133087.79999999999</v>
      </c>
      <c r="I9" s="41"/>
      <c r="J9" s="41"/>
      <c r="K9" s="41"/>
      <c r="L9" s="41"/>
      <c r="M9" s="41"/>
      <c r="N9" s="41"/>
      <c r="O9" s="41"/>
      <c r="P9" s="8"/>
      <c r="Q9" s="41"/>
      <c r="R9" s="41"/>
      <c r="S9" s="56"/>
      <c r="T9" s="57"/>
    </row>
    <row r="10" spans="1:21" ht="15" x14ac:dyDescent="0.25">
      <c r="A10" s="34" t="s">
        <v>9</v>
      </c>
      <c r="B10" s="53">
        <v>93</v>
      </c>
      <c r="C10" s="47">
        <v>39</v>
      </c>
      <c r="D10" s="79">
        <v>253</v>
      </c>
      <c r="E10" s="82">
        <v>40174</v>
      </c>
      <c r="F10" s="79">
        <f t="shared" si="1"/>
        <v>42170.04</v>
      </c>
      <c r="G10" s="92">
        <v>5160</v>
      </c>
      <c r="H10" s="96">
        <f t="shared" si="0"/>
        <v>87504.040000000008</v>
      </c>
      <c r="I10" s="41"/>
      <c r="J10" s="41"/>
      <c r="K10" s="41"/>
      <c r="L10" s="41"/>
      <c r="M10" s="41"/>
      <c r="N10" s="41"/>
      <c r="O10" s="41"/>
      <c r="P10" s="8"/>
      <c r="Q10" s="42"/>
      <c r="R10" s="41"/>
      <c r="S10" s="56"/>
      <c r="T10" s="57"/>
    </row>
    <row r="11" spans="1:21" ht="15" x14ac:dyDescent="0.25">
      <c r="A11" s="34" t="s">
        <v>10</v>
      </c>
      <c r="B11" s="53">
        <v>125</v>
      </c>
      <c r="C11" s="47">
        <v>45</v>
      </c>
      <c r="D11" s="79">
        <v>471</v>
      </c>
      <c r="E11" s="82">
        <v>73319</v>
      </c>
      <c r="F11" s="79">
        <f t="shared" si="1"/>
        <v>78506.28</v>
      </c>
      <c r="G11" s="92">
        <v>12099</v>
      </c>
      <c r="H11" s="96">
        <f t="shared" si="0"/>
        <v>163924.28</v>
      </c>
      <c r="I11" s="41"/>
      <c r="J11" s="41"/>
      <c r="K11" s="41"/>
      <c r="L11" s="41"/>
      <c r="M11" s="41"/>
      <c r="N11" s="41"/>
      <c r="O11" s="41"/>
      <c r="P11" s="8"/>
      <c r="Q11" s="41"/>
      <c r="R11" s="41"/>
      <c r="S11" s="56"/>
      <c r="T11" s="57"/>
    </row>
    <row r="12" spans="1:21" ht="15" x14ac:dyDescent="0.25">
      <c r="A12" s="34" t="s">
        <v>36</v>
      </c>
      <c r="B12" s="53">
        <v>50</v>
      </c>
      <c r="C12" s="47">
        <v>31</v>
      </c>
      <c r="D12" s="79">
        <v>164</v>
      </c>
      <c r="E12" s="82">
        <v>25600</v>
      </c>
      <c r="F12" s="79">
        <f t="shared" si="1"/>
        <v>27335.52</v>
      </c>
      <c r="G12" s="92">
        <v>3084</v>
      </c>
      <c r="H12" s="96">
        <f t="shared" si="0"/>
        <v>56019.520000000004</v>
      </c>
      <c r="I12" s="42"/>
      <c r="J12" s="41"/>
      <c r="K12" s="41"/>
      <c r="L12" s="42"/>
      <c r="M12" s="42"/>
      <c r="N12" s="42"/>
      <c r="O12" s="42"/>
      <c r="P12" s="8"/>
      <c r="Q12" s="41"/>
      <c r="R12" s="41"/>
      <c r="S12" s="56"/>
      <c r="T12" s="57"/>
    </row>
    <row r="13" spans="1:21" ht="15" x14ac:dyDescent="0.25">
      <c r="A13" s="34" t="s">
        <v>11</v>
      </c>
      <c r="B13" s="53">
        <v>17</v>
      </c>
      <c r="C13" s="47">
        <v>26</v>
      </c>
      <c r="D13" s="79">
        <v>54</v>
      </c>
      <c r="E13" s="84">
        <v>9033</v>
      </c>
      <c r="F13" s="87">
        <f t="shared" si="1"/>
        <v>9000.7200000000012</v>
      </c>
      <c r="G13" s="93">
        <v>4863</v>
      </c>
      <c r="H13" s="96">
        <f t="shared" si="0"/>
        <v>22896.720000000001</v>
      </c>
      <c r="I13" s="41"/>
      <c r="J13" s="41"/>
      <c r="K13" s="41"/>
      <c r="L13" s="41"/>
      <c r="M13" s="41"/>
      <c r="N13" s="41"/>
      <c r="O13" s="41"/>
      <c r="P13" s="8"/>
      <c r="Q13" s="41"/>
      <c r="R13" s="41"/>
      <c r="S13" s="56"/>
      <c r="T13" s="57"/>
    </row>
    <row r="14" spans="1:21" ht="15" x14ac:dyDescent="0.25">
      <c r="A14" s="34" t="s">
        <v>12</v>
      </c>
      <c r="B14" s="53">
        <v>8</v>
      </c>
      <c r="C14" s="47">
        <v>26</v>
      </c>
      <c r="D14" s="79">
        <v>15</v>
      </c>
      <c r="E14" s="82">
        <v>2915</v>
      </c>
      <c r="F14" s="79">
        <f t="shared" si="1"/>
        <v>2500.2000000000003</v>
      </c>
      <c r="G14" s="92">
        <v>4448</v>
      </c>
      <c r="H14" s="96">
        <f t="shared" si="0"/>
        <v>9863.2000000000007</v>
      </c>
      <c r="I14" s="41"/>
      <c r="J14" s="41"/>
      <c r="K14" s="41"/>
      <c r="L14" s="41"/>
      <c r="M14" s="41"/>
      <c r="N14" s="41"/>
      <c r="O14" s="41"/>
      <c r="P14" s="8"/>
      <c r="Q14" s="41"/>
      <c r="R14" s="41"/>
      <c r="S14" s="56"/>
      <c r="T14" s="57"/>
    </row>
    <row r="15" spans="1:21" ht="15" x14ac:dyDescent="0.25">
      <c r="A15" s="34" t="s">
        <v>13</v>
      </c>
      <c r="B15" s="53">
        <v>65</v>
      </c>
      <c r="C15" s="47">
        <v>31</v>
      </c>
      <c r="D15" s="79">
        <v>225</v>
      </c>
      <c r="E15" s="82">
        <v>35076</v>
      </c>
      <c r="F15" s="79">
        <f t="shared" si="1"/>
        <v>37503</v>
      </c>
      <c r="G15" s="92">
        <v>13522</v>
      </c>
      <c r="H15" s="96">
        <f t="shared" si="0"/>
        <v>86101</v>
      </c>
      <c r="I15" s="41"/>
      <c r="J15" s="41"/>
      <c r="K15" s="41"/>
      <c r="L15" s="41"/>
      <c r="M15" s="41"/>
      <c r="N15" s="41"/>
      <c r="O15" s="41"/>
      <c r="P15" s="8"/>
      <c r="Q15" s="41"/>
      <c r="R15" s="41"/>
      <c r="S15" s="56"/>
      <c r="T15" s="57"/>
    </row>
    <row r="16" spans="1:21" ht="15" x14ac:dyDescent="0.25">
      <c r="A16" s="34" t="s">
        <v>14</v>
      </c>
      <c r="B16" s="53">
        <v>27</v>
      </c>
      <c r="C16" s="47">
        <v>26</v>
      </c>
      <c r="D16" s="79">
        <v>48</v>
      </c>
      <c r="E16" s="82">
        <v>7934</v>
      </c>
      <c r="F16" s="79">
        <f t="shared" si="1"/>
        <v>8000.64</v>
      </c>
      <c r="G16" s="92">
        <v>3559</v>
      </c>
      <c r="H16" s="96">
        <f t="shared" si="0"/>
        <v>19493.64</v>
      </c>
      <c r="I16" s="41"/>
      <c r="J16" s="41"/>
      <c r="K16" s="41"/>
      <c r="L16" s="41"/>
      <c r="M16" s="41"/>
      <c r="N16" s="41"/>
      <c r="O16" s="41"/>
      <c r="P16" s="8"/>
      <c r="Q16" s="41"/>
      <c r="R16" s="41"/>
      <c r="S16" s="56"/>
      <c r="T16" s="57"/>
    </row>
    <row r="17" spans="1:25" ht="15" x14ac:dyDescent="0.25">
      <c r="A17" s="34" t="s">
        <v>15</v>
      </c>
      <c r="B17" s="53">
        <v>56</v>
      </c>
      <c r="C17" s="47">
        <v>31</v>
      </c>
      <c r="D17" s="79">
        <v>192</v>
      </c>
      <c r="E17" s="82">
        <v>30021</v>
      </c>
      <c r="F17" s="79">
        <f t="shared" si="1"/>
        <v>32002.560000000001</v>
      </c>
      <c r="G17" s="92">
        <v>6643</v>
      </c>
      <c r="H17" s="96">
        <f t="shared" si="0"/>
        <v>68666.559999999998</v>
      </c>
      <c r="I17" s="41"/>
      <c r="J17" s="41"/>
      <c r="K17" s="41"/>
      <c r="L17" s="41"/>
      <c r="M17" s="41"/>
      <c r="N17" s="41"/>
      <c r="O17" s="41"/>
      <c r="P17" s="8"/>
      <c r="Q17" s="41"/>
      <c r="R17" s="41"/>
      <c r="S17" s="56"/>
      <c r="T17" s="57"/>
    </row>
    <row r="18" spans="1:25" ht="15.75" thickBot="1" x14ac:dyDescent="0.3">
      <c r="A18" s="35" t="s">
        <v>16</v>
      </c>
      <c r="B18" s="54">
        <v>82</v>
      </c>
      <c r="C18" s="48">
        <v>39</v>
      </c>
      <c r="D18" s="80">
        <v>272</v>
      </c>
      <c r="E18" s="85">
        <v>42647</v>
      </c>
      <c r="F18" s="79">
        <f t="shared" si="1"/>
        <v>45336.959999999999</v>
      </c>
      <c r="G18" s="94">
        <v>15183</v>
      </c>
      <c r="H18" s="97">
        <f t="shared" si="0"/>
        <v>103166.95999999999</v>
      </c>
      <c r="I18" s="41"/>
      <c r="J18" s="41"/>
      <c r="K18" s="41"/>
      <c r="L18" s="41"/>
      <c r="M18" s="41"/>
      <c r="N18" s="41"/>
      <c r="O18" s="41"/>
      <c r="P18" s="8"/>
      <c r="Q18" s="41"/>
      <c r="R18" s="41"/>
      <c r="S18" s="58"/>
      <c r="T18" s="59"/>
    </row>
    <row r="19" spans="1:25" ht="13.5" thickBot="1" x14ac:dyDescent="0.25">
      <c r="A19" s="43" t="s">
        <v>17</v>
      </c>
      <c r="B19" s="44">
        <f>SUM(B5:B18)</f>
        <v>797</v>
      </c>
      <c r="C19" s="45"/>
      <c r="D19" s="46">
        <f>SUM(D5:D18)</f>
        <v>2519</v>
      </c>
      <c r="E19" s="86">
        <f t="shared" ref="E19:H19" si="2">SUM(E5:E18)</f>
        <v>395999</v>
      </c>
      <c r="F19" s="88">
        <f t="shared" si="2"/>
        <v>419866.9200000001</v>
      </c>
      <c r="G19" s="86">
        <f t="shared" si="2"/>
        <v>91632</v>
      </c>
      <c r="H19" s="46">
        <f t="shared" si="2"/>
        <v>907497.91999999993</v>
      </c>
      <c r="I19" s="41"/>
      <c r="J19" s="41"/>
      <c r="K19" s="41"/>
      <c r="L19" s="41"/>
      <c r="M19" s="41"/>
      <c r="N19" s="41"/>
      <c r="O19" s="41"/>
      <c r="P19" s="7"/>
    </row>
    <row r="20" spans="1:25" x14ac:dyDescent="0.2">
      <c r="A20" s="9"/>
      <c r="B20" s="9"/>
      <c r="C20" s="9"/>
      <c r="D20" s="10"/>
      <c r="E20" s="10"/>
      <c r="F20" s="10"/>
      <c r="G20" s="10"/>
      <c r="H20" s="11"/>
      <c r="P20" s="7"/>
    </row>
    <row r="21" spans="1:25" ht="13.5" thickBot="1" x14ac:dyDescent="0.25">
      <c r="A21" s="9"/>
      <c r="B21" s="9"/>
      <c r="C21" s="9"/>
      <c r="D21" s="10"/>
      <c r="E21" s="10"/>
      <c r="F21" s="10"/>
      <c r="G21" s="10"/>
      <c r="H21" s="11"/>
      <c r="P21" s="7"/>
    </row>
    <row r="22" spans="1:25" s="14" customFormat="1" ht="142.5" customHeight="1" thickBot="1" x14ac:dyDescent="0.25">
      <c r="A22" s="12" t="s">
        <v>1</v>
      </c>
      <c r="B22" s="13" t="s">
        <v>2</v>
      </c>
      <c r="C22" s="13" t="s">
        <v>31</v>
      </c>
      <c r="D22" s="5" t="s">
        <v>32</v>
      </c>
      <c r="E22" s="103" t="s">
        <v>33</v>
      </c>
      <c r="F22" s="103" t="s">
        <v>39</v>
      </c>
      <c r="G22" s="5" t="s">
        <v>38</v>
      </c>
      <c r="H22" s="6" t="s">
        <v>35</v>
      </c>
    </row>
    <row r="23" spans="1:25" ht="13.5" thickBot="1" x14ac:dyDescent="0.25">
      <c r="A23" s="66"/>
      <c r="B23" s="71" t="s">
        <v>3</v>
      </c>
      <c r="C23" s="72" t="s">
        <v>3</v>
      </c>
      <c r="D23" s="66" t="s">
        <v>30</v>
      </c>
      <c r="E23" s="66" t="s">
        <v>29</v>
      </c>
      <c r="F23" s="67" t="s">
        <v>29</v>
      </c>
      <c r="G23" s="69"/>
      <c r="H23" s="73" t="s">
        <v>29</v>
      </c>
      <c r="Q23" s="15"/>
      <c r="R23" s="14"/>
      <c r="S23" s="14"/>
      <c r="X23" s="3">
        <v>12220</v>
      </c>
    </row>
    <row r="24" spans="1:25" x14ac:dyDescent="0.2">
      <c r="A24" s="63" t="s">
        <v>28</v>
      </c>
      <c r="B24" s="70">
        <v>25</v>
      </c>
      <c r="C24" s="70">
        <v>31</v>
      </c>
      <c r="D24" s="75">
        <v>55</v>
      </c>
      <c r="E24" s="81">
        <v>9498</v>
      </c>
      <c r="F24" s="78">
        <f t="shared" ref="F24:F34" si="3">D24*166.68</f>
        <v>9167.4</v>
      </c>
      <c r="G24" s="78">
        <v>5219</v>
      </c>
      <c r="H24" s="98">
        <f t="shared" ref="H24:H35" si="4">SUM(E24:G24)</f>
        <v>23884.400000000001</v>
      </c>
      <c r="J24" s="14"/>
      <c r="K24" s="14"/>
      <c r="P24" s="50"/>
      <c r="Q24" s="41"/>
      <c r="R24" s="14"/>
      <c r="S24" s="14"/>
      <c r="X24" s="3">
        <v>12360</v>
      </c>
    </row>
    <row r="25" spans="1:25" x14ac:dyDescent="0.2">
      <c r="A25" s="34" t="s">
        <v>18</v>
      </c>
      <c r="B25" s="60">
        <v>33</v>
      </c>
      <c r="C25" s="60">
        <v>31</v>
      </c>
      <c r="D25" s="76">
        <v>72</v>
      </c>
      <c r="E25" s="82">
        <v>12655</v>
      </c>
      <c r="F25" s="79">
        <f t="shared" si="3"/>
        <v>12000.960000000001</v>
      </c>
      <c r="G25" s="79">
        <v>2195</v>
      </c>
      <c r="H25" s="99">
        <f t="shared" si="4"/>
        <v>26850.959999999999</v>
      </c>
      <c r="J25" s="14"/>
      <c r="K25" s="14"/>
      <c r="P25" s="50"/>
      <c r="Q25" s="41"/>
      <c r="R25" s="14"/>
      <c r="S25" s="14"/>
      <c r="X25" s="3">
        <v>11160</v>
      </c>
    </row>
    <row r="26" spans="1:25" x14ac:dyDescent="0.2">
      <c r="A26" s="34" t="s">
        <v>19</v>
      </c>
      <c r="B26" s="60">
        <v>58</v>
      </c>
      <c r="C26" s="60">
        <v>31</v>
      </c>
      <c r="D26" s="76">
        <v>127</v>
      </c>
      <c r="E26" s="82">
        <v>21803</v>
      </c>
      <c r="F26" s="79">
        <f t="shared" si="3"/>
        <v>21168.36</v>
      </c>
      <c r="G26" s="79">
        <v>3321</v>
      </c>
      <c r="H26" s="99">
        <f t="shared" si="4"/>
        <v>46292.36</v>
      </c>
      <c r="J26" s="14"/>
      <c r="K26" s="14"/>
      <c r="P26" s="50"/>
      <c r="Q26" s="42"/>
      <c r="R26" s="14"/>
      <c r="S26" s="14"/>
      <c r="X26" s="3">
        <v>1100</v>
      </c>
    </row>
    <row r="27" spans="1:25" ht="12.75" customHeight="1" x14ac:dyDescent="0.2">
      <c r="A27" s="34" t="s">
        <v>20</v>
      </c>
      <c r="B27" s="60">
        <v>29</v>
      </c>
      <c r="C27" s="60">
        <v>26</v>
      </c>
      <c r="D27" s="76">
        <v>52</v>
      </c>
      <c r="E27" s="82">
        <v>9055</v>
      </c>
      <c r="F27" s="79">
        <f t="shared" si="3"/>
        <v>8667.36</v>
      </c>
      <c r="G27" s="79">
        <v>2076</v>
      </c>
      <c r="H27" s="99">
        <f t="shared" si="4"/>
        <v>19798.36</v>
      </c>
      <c r="J27" s="14"/>
      <c r="K27" s="14"/>
      <c r="P27" s="50"/>
      <c r="Q27" s="41"/>
      <c r="X27" s="3">
        <v>11400</v>
      </c>
    </row>
    <row r="28" spans="1:25" x14ac:dyDescent="0.2">
      <c r="A28" s="34" t="s">
        <v>21</v>
      </c>
      <c r="B28" s="60">
        <v>36</v>
      </c>
      <c r="C28" s="60">
        <v>26</v>
      </c>
      <c r="D28" s="76">
        <v>65</v>
      </c>
      <c r="E28" s="82">
        <v>11164</v>
      </c>
      <c r="F28" s="79">
        <f t="shared" si="3"/>
        <v>10834.2</v>
      </c>
      <c r="G28" s="79">
        <v>2728</v>
      </c>
      <c r="H28" s="99">
        <f t="shared" si="4"/>
        <v>24726.2</v>
      </c>
      <c r="J28" s="14"/>
      <c r="K28" s="14"/>
      <c r="P28" s="50"/>
      <c r="Q28" s="41"/>
      <c r="X28" s="3">
        <v>8800</v>
      </c>
    </row>
    <row r="29" spans="1:25" x14ac:dyDescent="0.2">
      <c r="A29" s="34" t="s">
        <v>22</v>
      </c>
      <c r="B29" s="60">
        <v>98</v>
      </c>
      <c r="C29" s="60">
        <v>45</v>
      </c>
      <c r="D29" s="76">
        <v>304</v>
      </c>
      <c r="E29" s="82">
        <v>51059</v>
      </c>
      <c r="F29" s="79">
        <f t="shared" si="3"/>
        <v>50670.720000000001</v>
      </c>
      <c r="G29" s="79">
        <v>7117</v>
      </c>
      <c r="H29" s="99">
        <f t="shared" si="4"/>
        <v>108846.72</v>
      </c>
      <c r="J29" s="14"/>
      <c r="K29" s="14"/>
      <c r="P29" s="50"/>
      <c r="Q29" s="50"/>
      <c r="X29" s="3">
        <f>SUM(X23:X28)</f>
        <v>57040</v>
      </c>
      <c r="Y29" s="3">
        <f>X29*12/1000</f>
        <v>684.48</v>
      </c>
    </row>
    <row r="30" spans="1:25" x14ac:dyDescent="0.2">
      <c r="A30" s="34" t="s">
        <v>23</v>
      </c>
      <c r="B30" s="60">
        <v>65</v>
      </c>
      <c r="C30" s="60">
        <v>26</v>
      </c>
      <c r="D30" s="76">
        <v>98</v>
      </c>
      <c r="E30" s="82">
        <v>17179</v>
      </c>
      <c r="F30" s="79">
        <f t="shared" si="3"/>
        <v>16334.640000000001</v>
      </c>
      <c r="G30" s="79">
        <v>3677</v>
      </c>
      <c r="H30" s="99">
        <f t="shared" si="4"/>
        <v>37190.639999999999</v>
      </c>
      <c r="J30" s="14"/>
      <c r="K30" s="14"/>
      <c r="P30" s="50"/>
      <c r="Q30" s="42"/>
    </row>
    <row r="31" spans="1:25" x14ac:dyDescent="0.2">
      <c r="A31" s="34" t="s">
        <v>24</v>
      </c>
      <c r="B31" s="60">
        <v>44</v>
      </c>
      <c r="C31" s="60">
        <v>31</v>
      </c>
      <c r="D31" s="76">
        <v>96</v>
      </c>
      <c r="E31" s="82">
        <v>16353</v>
      </c>
      <c r="F31" s="79">
        <f t="shared" si="3"/>
        <v>16001.28</v>
      </c>
      <c r="G31" s="79">
        <v>5219</v>
      </c>
      <c r="H31" s="99">
        <f t="shared" si="4"/>
        <v>37573.279999999999</v>
      </c>
      <c r="J31" s="14"/>
      <c r="K31" s="14"/>
      <c r="P31" s="50"/>
      <c r="Q31" s="41"/>
    </row>
    <row r="32" spans="1:25" ht="15" x14ac:dyDescent="0.25">
      <c r="A32" s="34" t="s">
        <v>25</v>
      </c>
      <c r="B32" s="60">
        <v>44</v>
      </c>
      <c r="C32" s="60">
        <v>26</v>
      </c>
      <c r="D32" s="76">
        <v>72</v>
      </c>
      <c r="E32" s="82">
        <v>12793</v>
      </c>
      <c r="F32" s="79">
        <f t="shared" si="3"/>
        <v>12000.960000000001</v>
      </c>
      <c r="G32" s="79">
        <v>3914</v>
      </c>
      <c r="H32" s="99">
        <f t="shared" si="4"/>
        <v>28707.96</v>
      </c>
      <c r="J32" s="14"/>
      <c r="K32" s="14"/>
      <c r="P32" s="50"/>
      <c r="Q32" s="41"/>
      <c r="R32"/>
      <c r="S32"/>
      <c r="T32"/>
      <c r="U32"/>
      <c r="V32">
        <v>307600.8</v>
      </c>
      <c r="W32" t="s">
        <v>40</v>
      </c>
    </row>
    <row r="33" spans="1:23" ht="15" x14ac:dyDescent="0.25">
      <c r="A33" s="34" t="s">
        <v>37</v>
      </c>
      <c r="B33" s="60">
        <v>50</v>
      </c>
      <c r="C33" s="60">
        <v>31</v>
      </c>
      <c r="D33" s="76">
        <v>107</v>
      </c>
      <c r="E33" s="82">
        <v>18450</v>
      </c>
      <c r="F33" s="79">
        <f t="shared" si="3"/>
        <v>17834.760000000002</v>
      </c>
      <c r="G33" s="79">
        <v>3202</v>
      </c>
      <c r="H33" s="99">
        <f t="shared" si="4"/>
        <v>39486.76</v>
      </c>
      <c r="J33" s="14"/>
      <c r="K33" s="14"/>
      <c r="P33" s="50"/>
      <c r="Q33" s="41"/>
      <c r="R33"/>
      <c r="S33"/>
      <c r="T33"/>
      <c r="U33"/>
      <c r="V33">
        <f>V32/1.2</f>
        <v>256334</v>
      </c>
      <c r="W33" t="s">
        <v>41</v>
      </c>
    </row>
    <row r="34" spans="1:23" x14ac:dyDescent="0.2">
      <c r="A34" s="34" t="s">
        <v>26</v>
      </c>
      <c r="B34" s="60">
        <v>103</v>
      </c>
      <c r="C34" s="60">
        <v>45</v>
      </c>
      <c r="D34" s="76">
        <v>391</v>
      </c>
      <c r="E34" s="82">
        <v>65169</v>
      </c>
      <c r="F34" s="79">
        <f t="shared" si="3"/>
        <v>65171.880000000005</v>
      </c>
      <c r="G34" s="79">
        <v>4270</v>
      </c>
      <c r="H34" s="99">
        <f t="shared" si="4"/>
        <v>134610.88</v>
      </c>
      <c r="J34" s="14"/>
      <c r="K34" s="14"/>
      <c r="P34" s="50"/>
      <c r="Q34" s="41"/>
      <c r="S34" s="8"/>
    </row>
    <row r="35" spans="1:23" ht="15" customHeight="1" thickBot="1" x14ac:dyDescent="0.25">
      <c r="A35" s="35" t="s">
        <v>27</v>
      </c>
      <c r="B35" s="61">
        <v>47</v>
      </c>
      <c r="C35" s="61">
        <v>26</v>
      </c>
      <c r="D35" s="77">
        <v>77</v>
      </c>
      <c r="E35" s="83">
        <v>13551</v>
      </c>
      <c r="F35" s="90">
        <f>D35*166.68</f>
        <v>12834.36</v>
      </c>
      <c r="G35" s="90">
        <v>4092</v>
      </c>
      <c r="H35" s="100">
        <f t="shared" si="4"/>
        <v>30477.360000000001</v>
      </c>
      <c r="J35" s="14"/>
      <c r="K35" s="14"/>
      <c r="P35" s="50"/>
      <c r="Q35" s="41"/>
    </row>
    <row r="36" spans="1:23" ht="15" customHeight="1" thickBot="1" x14ac:dyDescent="0.25">
      <c r="A36" s="49" t="s">
        <v>17</v>
      </c>
      <c r="B36" s="46">
        <f>SUM(B24:B35)</f>
        <v>632</v>
      </c>
      <c r="C36" s="46"/>
      <c r="D36" s="46">
        <f t="shared" ref="D36:G36" si="5">SUM(D24:D35)</f>
        <v>1516</v>
      </c>
      <c r="E36" s="86">
        <f t="shared" si="5"/>
        <v>258729</v>
      </c>
      <c r="F36" s="46">
        <f t="shared" si="5"/>
        <v>252686.88</v>
      </c>
      <c r="G36" s="86">
        <f t="shared" si="5"/>
        <v>47030</v>
      </c>
      <c r="H36" s="101">
        <f t="shared" ref="H36" si="6">SUM(H24:H35)</f>
        <v>558445.88</v>
      </c>
      <c r="P36" s="50"/>
      <c r="R36" s="8"/>
      <c r="S36" s="8"/>
    </row>
    <row r="37" spans="1:23" ht="15" customHeight="1" thickBot="1" x14ac:dyDescent="0.25">
      <c r="A37" s="74" t="s">
        <v>34</v>
      </c>
      <c r="B37" s="62">
        <f>B19+B36</f>
        <v>1429</v>
      </c>
      <c r="C37" s="16"/>
      <c r="D37" s="16">
        <f>D19+D36</f>
        <v>4035</v>
      </c>
      <c r="E37" s="89">
        <f>E19+E36</f>
        <v>654728</v>
      </c>
      <c r="F37" s="16">
        <f>F19+F36</f>
        <v>672553.8</v>
      </c>
      <c r="G37" s="102">
        <f>G19+G36</f>
        <v>138662</v>
      </c>
      <c r="H37" s="16">
        <f>SUM(E37:G37)</f>
        <v>1465943.8</v>
      </c>
      <c r="P37" s="8"/>
      <c r="Q37" s="8"/>
    </row>
    <row r="38" spans="1:23" x14ac:dyDescent="0.2">
      <c r="A38" s="10"/>
      <c r="D38" s="18"/>
      <c r="E38" s="10"/>
      <c r="F38" s="10"/>
      <c r="G38" s="10"/>
      <c r="I38" s="120"/>
      <c r="J38" s="120"/>
      <c r="K38" s="120"/>
      <c r="L38" s="120"/>
      <c r="M38" s="120"/>
      <c r="N38" s="120"/>
      <c r="O38" s="120"/>
      <c r="P38" s="120"/>
      <c r="Q38" s="120"/>
    </row>
    <row r="39" spans="1:23" ht="15" customHeight="1" x14ac:dyDescent="0.2">
      <c r="A39" s="120"/>
      <c r="B39" s="120"/>
      <c r="C39" s="120"/>
      <c r="D39" s="3"/>
      <c r="E39" s="3"/>
      <c r="F39" s="3"/>
      <c r="H39" s="8"/>
      <c r="I39" s="17"/>
      <c r="J39" s="17"/>
      <c r="K39" s="17"/>
      <c r="L39" s="17"/>
      <c r="M39" s="17"/>
      <c r="N39" s="17"/>
      <c r="O39" s="17"/>
      <c r="P39" s="17"/>
      <c r="Q39" s="17"/>
    </row>
    <row r="40" spans="1:23" ht="15" customHeight="1" x14ac:dyDescent="0.2">
      <c r="A40" s="121"/>
      <c r="B40" s="121"/>
      <c r="C40" s="121"/>
      <c r="D40" s="3"/>
      <c r="E40" s="3"/>
      <c r="F40" s="3"/>
      <c r="I40" s="17"/>
      <c r="J40" s="17"/>
      <c r="K40" s="17"/>
      <c r="L40" s="17"/>
      <c r="M40" s="17"/>
      <c r="N40" s="17"/>
      <c r="O40" s="17"/>
      <c r="P40" s="17"/>
      <c r="Q40" s="17"/>
    </row>
    <row r="41" spans="1:23" ht="15" customHeight="1" x14ac:dyDescent="0.2">
      <c r="A41" s="39"/>
      <c r="B41" s="39"/>
      <c r="C41" s="39"/>
      <c r="D41" s="3"/>
      <c r="E41" s="3"/>
      <c r="F41" s="3"/>
      <c r="I41" s="17"/>
      <c r="J41" s="17"/>
      <c r="K41" s="17"/>
      <c r="L41" s="17"/>
      <c r="M41" s="17"/>
      <c r="N41" s="17"/>
      <c r="O41" s="17"/>
      <c r="P41" s="17"/>
      <c r="Q41" s="17"/>
    </row>
    <row r="42" spans="1:23" ht="15" customHeight="1" x14ac:dyDescent="0.2">
      <c r="A42" s="20"/>
      <c r="B42" s="19"/>
      <c r="C42" s="19"/>
      <c r="D42" s="3"/>
      <c r="E42" s="3"/>
      <c r="F42" s="3"/>
      <c r="I42" s="17"/>
      <c r="J42" s="17"/>
      <c r="K42" s="17"/>
      <c r="L42" s="17"/>
      <c r="M42" s="17"/>
      <c r="N42" s="17"/>
      <c r="O42" s="17"/>
      <c r="P42" s="17"/>
      <c r="Q42" s="17"/>
    </row>
    <row r="43" spans="1:23" ht="32.25" customHeight="1" x14ac:dyDescent="0.25">
      <c r="A43" s="113"/>
      <c r="B43" s="112"/>
      <c r="C43" s="112"/>
      <c r="D43" s="115"/>
      <c r="E43" s="3"/>
      <c r="F43" s="113"/>
      <c r="G43" s="114"/>
      <c r="H43" s="112"/>
      <c r="I43" s="112"/>
      <c r="J43" s="112"/>
      <c r="K43" s="112"/>
      <c r="L43" s="112"/>
      <c r="M43" s="112"/>
      <c r="N43" s="112"/>
      <c r="O43" s="112"/>
      <c r="P43" s="115"/>
      <c r="Q43" s="17"/>
    </row>
    <row r="44" spans="1:23" ht="15" customHeight="1" x14ac:dyDescent="0.2">
      <c r="A44" s="52"/>
      <c r="B44" s="37"/>
      <c r="C44" s="37"/>
      <c r="D44" s="3"/>
      <c r="E44" s="3"/>
      <c r="F44" s="3"/>
      <c r="I44" s="17"/>
      <c r="J44" s="17"/>
      <c r="K44" s="17"/>
      <c r="L44" s="17"/>
      <c r="M44" s="17"/>
      <c r="N44" s="17"/>
      <c r="O44" s="17"/>
      <c r="P44" s="17"/>
      <c r="Q44" s="17"/>
    </row>
    <row r="45" spans="1:23" ht="28.5" customHeight="1" x14ac:dyDescent="0.25">
      <c r="A45" s="113"/>
      <c r="B45" s="112"/>
      <c r="C45" s="112"/>
      <c r="D45" s="115"/>
      <c r="E45" s="113"/>
      <c r="F45" s="112"/>
      <c r="G45" s="112"/>
      <c r="H45" s="115"/>
      <c r="I45" s="17"/>
      <c r="J45" s="17"/>
      <c r="K45" s="17"/>
      <c r="L45" s="17"/>
      <c r="M45" s="17"/>
      <c r="N45" s="17"/>
      <c r="O45" s="17"/>
      <c r="P45" s="17"/>
      <c r="Q45" s="17"/>
    </row>
    <row r="46" spans="1:23" ht="15" customHeight="1" x14ac:dyDescent="0.2">
      <c r="A46" s="38"/>
      <c r="B46" s="37"/>
      <c r="C46" s="37"/>
      <c r="D46" s="3"/>
      <c r="E46" s="3"/>
      <c r="F46" s="3"/>
      <c r="I46" s="17"/>
      <c r="J46" s="17"/>
      <c r="K46" s="17"/>
      <c r="L46" s="17"/>
      <c r="M46" s="17"/>
      <c r="N46" s="17"/>
      <c r="O46" s="17"/>
      <c r="P46" s="17"/>
      <c r="Q46" s="17"/>
    </row>
    <row r="47" spans="1:23" ht="25.5" customHeight="1" x14ac:dyDescent="0.2">
      <c r="E47" s="3"/>
      <c r="F47" s="3"/>
      <c r="I47" s="17"/>
      <c r="J47" s="17"/>
      <c r="K47" s="17"/>
      <c r="L47" s="17"/>
      <c r="M47" s="17"/>
      <c r="N47" s="17"/>
      <c r="O47" s="17"/>
      <c r="P47" s="17"/>
      <c r="Q47" s="17"/>
    </row>
    <row r="48" spans="1:23" x14ac:dyDescent="0.2">
      <c r="A48" s="36"/>
      <c r="B48" s="37"/>
      <c r="C48" s="37"/>
      <c r="D48" s="3"/>
      <c r="E48" s="3"/>
      <c r="F48" s="3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">
      <c r="A49" s="21"/>
      <c r="D49" s="3"/>
      <c r="E49" s="3"/>
      <c r="F49" s="3"/>
      <c r="I49" s="108"/>
      <c r="J49" s="108"/>
      <c r="K49" s="108"/>
      <c r="L49" s="108"/>
      <c r="M49" s="108"/>
      <c r="N49" s="108"/>
      <c r="O49" s="108"/>
      <c r="P49" s="105"/>
      <c r="Q49" s="105"/>
    </row>
    <row r="50" spans="1:17" ht="15" customHeight="1" x14ac:dyDescent="0.2">
      <c r="A50" s="3"/>
      <c r="B50" s="26"/>
      <c r="C50" s="26"/>
      <c r="D50" s="3"/>
      <c r="E50" s="3"/>
      <c r="F50" s="3"/>
      <c r="I50" s="104"/>
      <c r="J50" s="104"/>
      <c r="K50" s="104"/>
      <c r="L50" s="104"/>
      <c r="M50" s="104"/>
      <c r="N50" s="104"/>
      <c r="O50" s="104"/>
      <c r="P50" s="105"/>
      <c r="Q50" s="105"/>
    </row>
    <row r="51" spans="1:17" ht="27.75" customHeight="1" x14ac:dyDescent="0.2">
      <c r="A51" s="111"/>
      <c r="B51" s="112"/>
      <c r="C51" s="112"/>
      <c r="D51" s="3"/>
      <c r="E51" s="3"/>
      <c r="F51" s="3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x14ac:dyDescent="0.2">
      <c r="A52" s="24"/>
      <c r="B52" s="27"/>
      <c r="C52" s="27"/>
      <c r="D52" s="27"/>
      <c r="E52" s="3"/>
      <c r="F52" s="3"/>
      <c r="I52" s="116"/>
      <c r="J52" s="116"/>
      <c r="K52" s="116"/>
      <c r="L52" s="116"/>
      <c r="M52" s="116"/>
      <c r="N52" s="116"/>
      <c r="O52" s="116"/>
      <c r="P52" s="117"/>
      <c r="Q52" s="117"/>
    </row>
    <row r="53" spans="1:17" ht="23.25" customHeight="1" x14ac:dyDescent="0.2">
      <c r="A53" s="111"/>
      <c r="B53" s="112"/>
      <c r="C53" s="112"/>
      <c r="D53" s="3"/>
      <c r="E53" s="3"/>
      <c r="F53" s="3"/>
      <c r="I53" s="118"/>
      <c r="J53" s="118"/>
      <c r="K53" s="118"/>
      <c r="L53" s="118"/>
      <c r="M53" s="118"/>
      <c r="N53" s="118"/>
      <c r="O53" s="118"/>
      <c r="P53" s="105"/>
      <c r="Q53" s="105"/>
    </row>
    <row r="54" spans="1:17" ht="15.75" customHeight="1" x14ac:dyDescent="0.2">
      <c r="A54" s="111"/>
      <c r="B54" s="112"/>
      <c r="C54" s="112"/>
      <c r="D54" s="3"/>
      <c r="E54" s="3"/>
      <c r="F54" s="3"/>
      <c r="I54" s="107"/>
      <c r="J54" s="107"/>
      <c r="K54" s="107"/>
      <c r="L54" s="107"/>
      <c r="M54" s="107"/>
      <c r="N54" s="107"/>
      <c r="O54" s="107"/>
      <c r="P54" s="107"/>
      <c r="Q54" s="107"/>
    </row>
    <row r="55" spans="1:17" x14ac:dyDescent="0.2">
      <c r="A55" s="23"/>
      <c r="B55" s="28"/>
      <c r="C55" s="28"/>
      <c r="D55" s="3"/>
      <c r="E55" s="3"/>
      <c r="F55" s="3"/>
      <c r="I55" s="107"/>
      <c r="J55" s="107"/>
      <c r="K55" s="107"/>
      <c r="L55" s="107"/>
      <c r="M55" s="107"/>
      <c r="N55" s="107"/>
      <c r="O55" s="107"/>
      <c r="P55" s="107"/>
      <c r="Q55" s="107"/>
    </row>
    <row r="56" spans="1:17" x14ac:dyDescent="0.2">
      <c r="A56" s="29"/>
      <c r="B56" s="27"/>
      <c r="C56" s="27"/>
      <c r="D56" s="3"/>
      <c r="E56" s="3"/>
      <c r="F56" s="3"/>
      <c r="I56" s="108"/>
      <c r="J56" s="108"/>
      <c r="K56" s="108"/>
      <c r="L56" s="108"/>
      <c r="M56" s="108"/>
      <c r="N56" s="108"/>
      <c r="O56" s="108"/>
      <c r="P56" s="105"/>
      <c r="Q56" s="105"/>
    </row>
    <row r="57" spans="1:17" ht="15" customHeight="1" x14ac:dyDescent="0.2">
      <c r="A57" s="25"/>
      <c r="B57" s="26"/>
      <c r="C57" s="26"/>
      <c r="D57" s="3"/>
      <c r="E57" s="3"/>
      <c r="F57" s="3"/>
      <c r="I57" s="104"/>
      <c r="J57" s="104"/>
      <c r="K57" s="104"/>
      <c r="L57" s="104"/>
      <c r="M57" s="104"/>
      <c r="N57" s="104"/>
      <c r="O57" s="104"/>
      <c r="P57" s="105"/>
      <c r="Q57" s="105"/>
    </row>
    <row r="58" spans="1:17" ht="15.75" customHeight="1" x14ac:dyDescent="0.2">
      <c r="A58" s="22"/>
      <c r="B58" s="26"/>
      <c r="C58" s="26"/>
      <c r="D58" s="3"/>
      <c r="E58" s="3"/>
      <c r="F58" s="3"/>
      <c r="I58" s="107"/>
      <c r="J58" s="107"/>
      <c r="K58" s="107"/>
      <c r="L58" s="107"/>
      <c r="M58" s="107"/>
      <c r="N58" s="107"/>
      <c r="O58" s="107"/>
      <c r="P58" s="107"/>
      <c r="Q58" s="107"/>
    </row>
    <row r="59" spans="1:17" x14ac:dyDescent="0.2">
      <c r="A59" s="30"/>
      <c r="B59" s="27"/>
      <c r="C59" s="27"/>
      <c r="D59" s="3"/>
      <c r="E59" s="3"/>
      <c r="F59" s="3"/>
      <c r="I59" s="109"/>
      <c r="J59" s="109"/>
      <c r="K59" s="109"/>
      <c r="L59" s="109"/>
      <c r="M59" s="109"/>
      <c r="N59" s="109"/>
      <c r="O59" s="109"/>
      <c r="P59" s="105"/>
      <c r="Q59" s="105"/>
    </row>
    <row r="60" spans="1:17" ht="15" customHeight="1" x14ac:dyDescent="0.2">
      <c r="A60" s="25"/>
      <c r="B60" s="27"/>
      <c r="C60" s="27"/>
      <c r="D60" s="3"/>
      <c r="E60" s="3"/>
      <c r="F60" s="3"/>
      <c r="I60" s="110"/>
      <c r="J60" s="110"/>
      <c r="K60" s="110"/>
      <c r="L60" s="110"/>
      <c r="M60" s="110"/>
      <c r="N60" s="110"/>
      <c r="O60" s="110"/>
      <c r="P60" s="105"/>
      <c r="Q60" s="105"/>
    </row>
    <row r="61" spans="1:17" ht="15" customHeight="1" x14ac:dyDescent="0.2">
      <c r="A61" s="26"/>
      <c r="B61" s="26"/>
      <c r="C61" s="26"/>
      <c r="D61" s="3"/>
      <c r="E61" s="3"/>
      <c r="F61" s="3"/>
      <c r="I61" s="104"/>
      <c r="J61" s="104"/>
      <c r="K61" s="104"/>
      <c r="L61" s="104"/>
      <c r="M61" s="104"/>
      <c r="N61" s="104"/>
      <c r="O61" s="104"/>
      <c r="P61" s="105"/>
      <c r="Q61" s="105"/>
    </row>
    <row r="62" spans="1:17" ht="15.75" customHeight="1" x14ac:dyDescent="0.2">
      <c r="A62" s="31"/>
      <c r="B62" s="27"/>
      <c r="C62" s="27"/>
      <c r="D62" s="3"/>
      <c r="E62" s="3"/>
      <c r="F62" s="3"/>
      <c r="I62" s="29"/>
      <c r="J62" s="55"/>
      <c r="K62" s="55"/>
      <c r="L62" s="55"/>
      <c r="M62" s="55"/>
      <c r="N62" s="55"/>
      <c r="O62" s="55"/>
      <c r="P62" s="29"/>
      <c r="Q62" s="29"/>
    </row>
    <row r="63" spans="1:17" x14ac:dyDescent="0.2">
      <c r="A63" s="29"/>
      <c r="B63" s="27"/>
      <c r="C63" s="27"/>
      <c r="D63" s="3"/>
      <c r="E63" s="3"/>
      <c r="F63" s="3"/>
      <c r="I63" s="106"/>
      <c r="J63" s="106"/>
      <c r="K63" s="106"/>
      <c r="L63" s="106"/>
      <c r="M63" s="106"/>
      <c r="N63" s="106"/>
      <c r="O63" s="106"/>
      <c r="P63" s="105"/>
      <c r="Q63" s="105"/>
    </row>
    <row r="64" spans="1:17" ht="15" customHeight="1" x14ac:dyDescent="0.2">
      <c r="A64" s="32"/>
      <c r="B64" s="27"/>
      <c r="C64" s="27"/>
      <c r="D64" s="3"/>
      <c r="E64" s="3"/>
      <c r="F64" s="3"/>
      <c r="I64" s="104"/>
      <c r="J64" s="104"/>
      <c r="K64" s="104"/>
      <c r="L64" s="104"/>
      <c r="M64" s="104"/>
      <c r="N64" s="104"/>
      <c r="O64" s="104"/>
      <c r="P64" s="105"/>
      <c r="Q64" s="105"/>
    </row>
    <row r="65" spans="1:17" ht="15.75" customHeight="1" x14ac:dyDescent="0.2">
      <c r="A65" s="29"/>
      <c r="B65" s="29"/>
      <c r="C65" s="29"/>
      <c r="D65" s="3"/>
      <c r="E65" s="3"/>
      <c r="F65" s="3"/>
      <c r="I65" s="25"/>
      <c r="J65" s="25"/>
      <c r="K65" s="25"/>
      <c r="L65" s="25"/>
      <c r="M65" s="25"/>
      <c r="N65" s="25"/>
      <c r="O65" s="25"/>
      <c r="P65" s="17"/>
      <c r="Q65" s="17"/>
    </row>
    <row r="66" spans="1:17" x14ac:dyDescent="0.2">
      <c r="A66" s="33"/>
      <c r="B66" s="27"/>
      <c r="C66" s="27"/>
      <c r="D66" s="3"/>
      <c r="E66" s="3"/>
      <c r="F66" s="3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">
      <c r="A67" s="32"/>
      <c r="B67" s="27"/>
      <c r="C67" s="27"/>
      <c r="D67" s="3"/>
      <c r="E67" s="3"/>
      <c r="F67" s="3"/>
    </row>
    <row r="68" spans="1:17" x14ac:dyDescent="0.2">
      <c r="A68" s="25"/>
      <c r="D68" s="3"/>
      <c r="E68" s="3"/>
      <c r="F68" s="3"/>
    </row>
    <row r="69" spans="1:17" x14ac:dyDescent="0.2">
      <c r="D69" s="3"/>
      <c r="E69" s="3"/>
      <c r="F69" s="3"/>
    </row>
    <row r="70" spans="1:17" x14ac:dyDescent="0.2">
      <c r="A70" s="3"/>
      <c r="B70" s="3"/>
      <c r="C70" s="3"/>
      <c r="D70" s="3"/>
      <c r="E70" s="3"/>
      <c r="F70" s="3"/>
    </row>
  </sheetData>
  <mergeCells count="28">
    <mergeCell ref="F1:G1"/>
    <mergeCell ref="E45:H45"/>
    <mergeCell ref="I38:Q38"/>
    <mergeCell ref="A39:C39"/>
    <mergeCell ref="A40:C40"/>
    <mergeCell ref="A2:H2"/>
    <mergeCell ref="A54:C54"/>
    <mergeCell ref="F43:G43"/>
    <mergeCell ref="H43:P43"/>
    <mergeCell ref="A43:D43"/>
    <mergeCell ref="A45:D45"/>
    <mergeCell ref="A51:C51"/>
    <mergeCell ref="I54:Q54"/>
    <mergeCell ref="I49:Q49"/>
    <mergeCell ref="I50:Q50"/>
    <mergeCell ref="I51:Q51"/>
    <mergeCell ref="I52:Q52"/>
    <mergeCell ref="I53:Q53"/>
    <mergeCell ref="A53:C53"/>
    <mergeCell ref="I61:Q61"/>
    <mergeCell ref="I63:Q63"/>
    <mergeCell ref="I64:Q64"/>
    <mergeCell ref="I55:Q55"/>
    <mergeCell ref="I56:Q56"/>
    <mergeCell ref="I57:Q57"/>
    <mergeCell ref="I58:Q58"/>
    <mergeCell ref="I59:Q59"/>
    <mergeCell ref="I60:Q60"/>
  </mergeCells>
  <pageMargins left="0.7" right="0.7" top="0.75" bottom="0.75" header="0.3" footer="0.3"/>
  <pageSetup paperSize="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Прогноза за 2024г.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2023-12-14T15:02:12Z</dcterms:modified>
</cp:coreProperties>
</file>